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herok\Downloads\"/>
    </mc:Choice>
  </mc:AlternateContent>
  <xr:revisionPtr revIDLastSave="0" documentId="13_ncr:1_{56788BEC-8151-4BD8-8E9A-DCE7248C2E46}" xr6:coauthVersionLast="47" xr6:coauthVersionMax="47" xr10:uidLastSave="{00000000-0000-0000-0000-000000000000}"/>
  <bookViews>
    <workbookView xWindow="852" yWindow="-108" windowWidth="22296" windowHeight="13176" tabRatio="816" firstSheet="2" activeTab="2" xr2:uid="{00000000-000D-0000-FFFF-FFFF00000000}"/>
  </bookViews>
  <sheets>
    <sheet name="設定" sheetId="31" state="hidden" r:id="rId1"/>
    <sheet name="原本" sheetId="34" state="hidden" r:id="rId2"/>
    <sheet name="注意事項" sheetId="51" r:id="rId3"/>
    <sheet name="名簿" sheetId="30" r:id="rId4"/>
    <sheet name="中学校用" sheetId="43" r:id="rId5"/>
    <sheet name="クラブチーム用" sheetId="59" r:id="rId6"/>
  </sheets>
  <definedNames>
    <definedName name="JO区分">設定!$B$22:$G$25</definedName>
    <definedName name="_xlnm.Print_Area" localSheetId="5">クラブチーム用!$A$1:$U$54</definedName>
    <definedName name="_xlnm.Print_Area" localSheetId="1">原本!$A$1:$S$53</definedName>
    <definedName name="_xlnm.Print_Area" localSheetId="4">中学校用!$A$1:$U$54</definedName>
    <definedName name="_xlnm.Print_Area" localSheetId="2">注意事項!$A$1:$Z$56</definedName>
    <definedName name="学校番号">設定!$I$3:$O$1502</definedName>
    <definedName name="県中選標準女子">設定!$E$57:$G$65</definedName>
    <definedName name="県中選標準男子">設定!$E$43:$G$54</definedName>
    <definedName name="個人番号">名簿!$C$3:$K$202</definedName>
    <definedName name="種目ＪＯ">設定!$B$68:$C$86</definedName>
    <definedName name="種目県総体">設定!$B$89:$C$101</definedName>
    <definedName name="種目県中選">設定!$B$33:$C$44</definedName>
    <definedName name="種目選抜・通信">設定!$B$47:$C$65</definedName>
    <definedName name="種目中長">設定!$B$104:$C$106</definedName>
  </definedNames>
  <calcPr calcId="181029"/>
</workbook>
</file>

<file path=xl/calcChain.xml><?xml version="1.0" encoding="utf-8"?>
<calcChain xmlns="http://schemas.openxmlformats.org/spreadsheetml/2006/main">
  <c r="K100" i="59" l="1"/>
  <c r="K99" i="59"/>
  <c r="K98" i="59"/>
  <c r="K97" i="59"/>
  <c r="G100" i="59"/>
  <c r="G99" i="59"/>
  <c r="G98" i="59"/>
  <c r="G97" i="59"/>
  <c r="H3" i="30"/>
  <c r="N14" i="30"/>
  <c r="N15" i="30"/>
  <c r="N16" i="30"/>
  <c r="N17" i="30"/>
  <c r="N18" i="30"/>
  <c r="N19" i="30"/>
  <c r="N20" i="30"/>
  <c r="N21" i="30"/>
  <c r="N22" i="30"/>
  <c r="N23" i="30"/>
  <c r="N24" i="30"/>
  <c r="N25" i="30"/>
  <c r="N26" i="30"/>
  <c r="N27" i="30"/>
  <c r="N28" i="30"/>
  <c r="N29" i="30"/>
  <c r="N30" i="30"/>
  <c r="N31" i="30"/>
  <c r="N32" i="30"/>
  <c r="N33" i="30"/>
  <c r="N34" i="30"/>
  <c r="N35" i="30"/>
  <c r="N36" i="30"/>
  <c r="N37" i="30"/>
  <c r="N38" i="30"/>
  <c r="N39" i="30"/>
  <c r="N40" i="30"/>
  <c r="N41" i="30"/>
  <c r="N42" i="30"/>
  <c r="N43" i="30"/>
  <c r="N44" i="30"/>
  <c r="N45" i="30"/>
  <c r="N46" i="30"/>
  <c r="N47" i="30"/>
  <c r="N48" i="30"/>
  <c r="N49" i="30"/>
  <c r="N50" i="30"/>
  <c r="N51" i="30"/>
  <c r="N52" i="30"/>
  <c r="N53" i="30"/>
  <c r="N54" i="30"/>
  <c r="N55" i="30"/>
  <c r="N56" i="30"/>
  <c r="N57" i="30"/>
  <c r="N58" i="30"/>
  <c r="N59" i="30"/>
  <c r="N60" i="30"/>
  <c r="N61" i="30"/>
  <c r="N62" i="30"/>
  <c r="N63" i="30"/>
  <c r="N64" i="30"/>
  <c r="N65" i="30"/>
  <c r="N66" i="30"/>
  <c r="N67" i="30"/>
  <c r="N68" i="30"/>
  <c r="N69" i="30"/>
  <c r="N70" i="30"/>
  <c r="N71" i="30"/>
  <c r="N72" i="30"/>
  <c r="N73" i="30"/>
  <c r="N74" i="30"/>
  <c r="N75" i="30"/>
  <c r="N76" i="30"/>
  <c r="N77" i="30"/>
  <c r="N78" i="30"/>
  <c r="N79" i="30"/>
  <c r="N80" i="30"/>
  <c r="N81" i="30"/>
  <c r="N82" i="30"/>
  <c r="N83" i="30"/>
  <c r="N84" i="30"/>
  <c r="N85" i="30"/>
  <c r="N86" i="30"/>
  <c r="N87" i="30"/>
  <c r="N88" i="30"/>
  <c r="N89" i="30"/>
  <c r="N90" i="30"/>
  <c r="N91" i="30"/>
  <c r="N92" i="30"/>
  <c r="N93" i="30"/>
  <c r="N94" i="30"/>
  <c r="N95" i="30"/>
  <c r="N96" i="30"/>
  <c r="N97" i="30"/>
  <c r="N98" i="30"/>
  <c r="N99" i="30"/>
  <c r="N100" i="30"/>
  <c r="N101" i="30"/>
  <c r="N102" i="30"/>
  <c r="N103" i="30"/>
  <c r="N104" i="30"/>
  <c r="N105" i="30"/>
  <c r="N106" i="30"/>
  <c r="N107" i="30"/>
  <c r="N108" i="30"/>
  <c r="N109" i="30"/>
  <c r="N110" i="30"/>
  <c r="N111" i="30"/>
  <c r="N112" i="30"/>
  <c r="N113" i="30"/>
  <c r="N114" i="30"/>
  <c r="N115" i="30"/>
  <c r="N116" i="30"/>
  <c r="N117" i="30"/>
  <c r="N118" i="30"/>
  <c r="N119" i="30"/>
  <c r="N120" i="30"/>
  <c r="N121" i="30"/>
  <c r="N122" i="30"/>
  <c r="N123" i="30"/>
  <c r="N124" i="30"/>
  <c r="N125" i="30"/>
  <c r="N126" i="30"/>
  <c r="N127" i="30"/>
  <c r="N128" i="30"/>
  <c r="N129" i="30"/>
  <c r="N130" i="30"/>
  <c r="N131" i="30"/>
  <c r="N132" i="30"/>
  <c r="N133" i="30"/>
  <c r="N134" i="30"/>
  <c r="N135" i="30"/>
  <c r="N136" i="30"/>
  <c r="N137" i="30"/>
  <c r="N138" i="30"/>
  <c r="N139" i="30"/>
  <c r="N140" i="30"/>
  <c r="N141" i="30"/>
  <c r="N142" i="30"/>
  <c r="N143" i="30"/>
  <c r="N144" i="30"/>
  <c r="N145" i="30"/>
  <c r="N146" i="30"/>
  <c r="N147" i="30"/>
  <c r="N148" i="30"/>
  <c r="N149" i="30"/>
  <c r="N150" i="30"/>
  <c r="N151" i="30"/>
  <c r="N152" i="30"/>
  <c r="N153" i="30"/>
  <c r="N154" i="30"/>
  <c r="N155" i="30"/>
  <c r="N156" i="30"/>
  <c r="N157" i="30"/>
  <c r="N158" i="30"/>
  <c r="N159" i="30"/>
  <c r="N160" i="30"/>
  <c r="N161" i="30"/>
  <c r="N162" i="30"/>
  <c r="N163" i="30"/>
  <c r="N164" i="30"/>
  <c r="N165" i="30"/>
  <c r="N166" i="30"/>
  <c r="N167" i="30"/>
  <c r="N168" i="30"/>
  <c r="N169" i="30"/>
  <c r="N170" i="30"/>
  <c r="N171" i="30"/>
  <c r="N172" i="30"/>
  <c r="N173" i="30"/>
  <c r="N174" i="30"/>
  <c r="N175" i="30"/>
  <c r="N176" i="30"/>
  <c r="N177" i="30"/>
  <c r="N178" i="30"/>
  <c r="N179" i="30"/>
  <c r="N180" i="30"/>
  <c r="N181" i="30"/>
  <c r="N182" i="30"/>
  <c r="N183" i="30"/>
  <c r="N184" i="30"/>
  <c r="N185" i="30"/>
  <c r="N186" i="30"/>
  <c r="N187" i="30"/>
  <c r="N188" i="30"/>
  <c r="N189" i="30"/>
  <c r="N190" i="30"/>
  <c r="N191" i="30"/>
  <c r="N192" i="30"/>
  <c r="N193" i="30"/>
  <c r="N194" i="30"/>
  <c r="N195" i="30"/>
  <c r="N196" i="30"/>
  <c r="N197" i="30"/>
  <c r="N198" i="30"/>
  <c r="N199" i="30"/>
  <c r="N200" i="30"/>
  <c r="N201" i="30"/>
  <c r="N202" i="30"/>
  <c r="N203" i="30"/>
  <c r="N204" i="30"/>
  <c r="N205" i="30"/>
  <c r="N206" i="30"/>
  <c r="N207" i="30"/>
  <c r="N208" i="30"/>
  <c r="N209" i="30"/>
  <c r="N210" i="30"/>
  <c r="N211" i="30"/>
  <c r="N212" i="30"/>
  <c r="N213" i="30"/>
  <c r="N214" i="30"/>
  <c r="N215" i="30"/>
  <c r="N216" i="30"/>
  <c r="N217" i="30"/>
  <c r="N218" i="30"/>
  <c r="N219" i="30"/>
  <c r="N220" i="30"/>
  <c r="N221" i="30"/>
  <c r="N222" i="30"/>
  <c r="N223" i="30"/>
  <c r="N224" i="30"/>
  <c r="N225" i="30"/>
  <c r="N226" i="30"/>
  <c r="N227" i="30"/>
  <c r="N228" i="30"/>
  <c r="N229" i="30"/>
  <c r="N230" i="30"/>
  <c r="N231" i="30"/>
  <c r="N232" i="30"/>
  <c r="N233" i="30"/>
  <c r="N234" i="30"/>
  <c r="N235" i="30"/>
  <c r="N236" i="30"/>
  <c r="N237" i="30"/>
  <c r="N238" i="30"/>
  <c r="N239" i="30"/>
  <c r="N240" i="30"/>
  <c r="N241" i="30"/>
  <c r="N242" i="30"/>
  <c r="N243" i="30"/>
  <c r="N244" i="30"/>
  <c r="N245" i="30"/>
  <c r="N246" i="30"/>
  <c r="N247" i="30"/>
  <c r="N248" i="30"/>
  <c r="N249" i="30"/>
  <c r="N250" i="30"/>
  <c r="N251" i="30"/>
  <c r="N252" i="30"/>
  <c r="N253" i="30"/>
  <c r="N254" i="30"/>
  <c r="N255" i="30"/>
  <c r="N256" i="30"/>
  <c r="N257" i="30"/>
  <c r="N258" i="30"/>
  <c r="N259" i="30"/>
  <c r="N260" i="30"/>
  <c r="N261" i="30"/>
  <c r="N262" i="30"/>
  <c r="N263" i="30"/>
  <c r="N264" i="30"/>
  <c r="N265" i="30"/>
  <c r="N266" i="30"/>
  <c r="N267" i="30"/>
  <c r="N268" i="30"/>
  <c r="N269" i="30"/>
  <c r="N270" i="30"/>
  <c r="N271" i="30"/>
  <c r="N272" i="30"/>
  <c r="N273" i="30"/>
  <c r="N274" i="30"/>
  <c r="N275" i="30"/>
  <c r="N276" i="30"/>
  <c r="N277" i="30"/>
  <c r="N278" i="30"/>
  <c r="N279" i="30"/>
  <c r="N280" i="30"/>
  <c r="N281" i="30"/>
  <c r="N282" i="30"/>
  <c r="N283" i="30"/>
  <c r="N284" i="30"/>
  <c r="N285" i="30"/>
  <c r="N286" i="30"/>
  <c r="N287" i="30"/>
  <c r="N288" i="30"/>
  <c r="N289" i="30"/>
  <c r="N290" i="30"/>
  <c r="N291" i="30"/>
  <c r="N292" i="30"/>
  <c r="N293" i="30"/>
  <c r="N294" i="30"/>
  <c r="N295" i="30"/>
  <c r="N296" i="30"/>
  <c r="N297" i="30"/>
  <c r="N298" i="30"/>
  <c r="N299" i="30"/>
  <c r="N300" i="30"/>
  <c r="N301" i="30"/>
  <c r="N302" i="30"/>
  <c r="N303" i="30"/>
  <c r="N304" i="30"/>
  <c r="N305" i="30"/>
  <c r="N306" i="30"/>
  <c r="N307" i="30"/>
  <c r="N308" i="30"/>
  <c r="N309" i="30"/>
  <c r="N310" i="30"/>
  <c r="N311" i="30"/>
  <c r="N312" i="30"/>
  <c r="N313" i="30"/>
  <c r="N314" i="30"/>
  <c r="N315" i="30"/>
  <c r="N316" i="30"/>
  <c r="N317" i="30"/>
  <c r="N318" i="30"/>
  <c r="N319" i="30"/>
  <c r="N320" i="30"/>
  <c r="N321" i="30"/>
  <c r="N322" i="30"/>
  <c r="N323" i="30"/>
  <c r="N324" i="30"/>
  <c r="N325" i="30"/>
  <c r="N326" i="30"/>
  <c r="N327" i="30"/>
  <c r="N328" i="30"/>
  <c r="N329" i="30"/>
  <c r="N330" i="30"/>
  <c r="N331" i="30"/>
  <c r="N332" i="30"/>
  <c r="N333" i="30"/>
  <c r="N334" i="30"/>
  <c r="N335" i="30"/>
  <c r="N336" i="30"/>
  <c r="N337" i="30"/>
  <c r="N338" i="30"/>
  <c r="N339" i="30"/>
  <c r="N340" i="30"/>
  <c r="N341" i="30"/>
  <c r="N342" i="30"/>
  <c r="N343" i="30"/>
  <c r="N344" i="30"/>
  <c r="N345" i="30"/>
  <c r="N346" i="30"/>
  <c r="N347" i="30"/>
  <c r="N348" i="30"/>
  <c r="N349" i="30"/>
  <c r="N350" i="30"/>
  <c r="N351" i="30"/>
  <c r="N352" i="30"/>
  <c r="N353" i="30"/>
  <c r="N354" i="30"/>
  <c r="N355" i="30"/>
  <c r="N356" i="30"/>
  <c r="N357" i="30"/>
  <c r="N358" i="30"/>
  <c r="N359" i="30"/>
  <c r="N360" i="30"/>
  <c r="N361" i="30"/>
  <c r="N362" i="30"/>
  <c r="N363" i="30"/>
  <c r="N364" i="30"/>
  <c r="N365" i="30"/>
  <c r="N366" i="30"/>
  <c r="N367" i="30"/>
  <c r="N368" i="30"/>
  <c r="N369" i="30"/>
  <c r="N370" i="30"/>
  <c r="N371" i="30"/>
  <c r="N372" i="30"/>
  <c r="N373" i="30"/>
  <c r="N374" i="30"/>
  <c r="N375" i="30"/>
  <c r="N376" i="30"/>
  <c r="N377" i="30"/>
  <c r="N378" i="30"/>
  <c r="N379" i="30"/>
  <c r="N380" i="30"/>
  <c r="N381" i="30"/>
  <c r="N382" i="30"/>
  <c r="N383" i="30"/>
  <c r="N384" i="30"/>
  <c r="N385" i="30"/>
  <c r="N386" i="30"/>
  <c r="N387" i="30"/>
  <c r="N388" i="30"/>
  <c r="N389" i="30"/>
  <c r="N390" i="30"/>
  <c r="N391" i="30"/>
  <c r="N392" i="30"/>
  <c r="N393" i="30"/>
  <c r="N394" i="30"/>
  <c r="N395" i="30"/>
  <c r="N396" i="30"/>
  <c r="N397" i="30"/>
  <c r="N398" i="30"/>
  <c r="N399" i="30"/>
  <c r="N400" i="30"/>
  <c r="N401" i="30"/>
  <c r="N402" i="30"/>
  <c r="N403" i="30"/>
  <c r="N404" i="30"/>
  <c r="N405" i="30"/>
  <c r="N406" i="30"/>
  <c r="N407" i="30"/>
  <c r="N408" i="30"/>
  <c r="N409" i="30"/>
  <c r="N410" i="30"/>
  <c r="N411" i="30"/>
  <c r="N412" i="30"/>
  <c r="N413" i="30"/>
  <c r="N414" i="30"/>
  <c r="N415" i="30"/>
  <c r="N416" i="30"/>
  <c r="N417" i="30"/>
  <c r="N418" i="30"/>
  <c r="N419" i="30"/>
  <c r="N420" i="30"/>
  <c r="N421" i="30"/>
  <c r="N422" i="30"/>
  <c r="N423" i="30"/>
  <c r="N424" i="30"/>
  <c r="N425" i="30"/>
  <c r="N426" i="30"/>
  <c r="N427" i="30"/>
  <c r="N428" i="30"/>
  <c r="N429" i="30"/>
  <c r="N430" i="30"/>
  <c r="N431" i="30"/>
  <c r="N432" i="30"/>
  <c r="N433" i="30"/>
  <c r="N434" i="30"/>
  <c r="N435" i="30"/>
  <c r="N436" i="30"/>
  <c r="N437" i="30"/>
  <c r="N438" i="30"/>
  <c r="N439" i="30"/>
  <c r="N440" i="30"/>
  <c r="N441" i="30"/>
  <c r="N442" i="30"/>
  <c r="N443" i="30"/>
  <c r="N444" i="30"/>
  <c r="N445" i="30"/>
  <c r="N446" i="30"/>
  <c r="N447" i="30"/>
  <c r="N448" i="30"/>
  <c r="N449" i="30"/>
  <c r="N450" i="30"/>
  <c r="N451" i="30"/>
  <c r="N452" i="30"/>
  <c r="N453" i="30"/>
  <c r="N454" i="30"/>
  <c r="N455" i="30"/>
  <c r="N456" i="30"/>
  <c r="N457" i="30"/>
  <c r="N458" i="30"/>
  <c r="N459" i="30"/>
  <c r="N460" i="30"/>
  <c r="N461" i="30"/>
  <c r="N462" i="30"/>
  <c r="N463" i="30"/>
  <c r="N464" i="30"/>
  <c r="N465" i="30"/>
  <c r="N466" i="30"/>
  <c r="N467" i="30"/>
  <c r="N468" i="30"/>
  <c r="N469" i="30"/>
  <c r="N470" i="30"/>
  <c r="N471" i="30"/>
  <c r="N472" i="30"/>
  <c r="N473" i="30"/>
  <c r="N474" i="30"/>
  <c r="N475" i="30"/>
  <c r="N476" i="30"/>
  <c r="N477" i="30"/>
  <c r="N478" i="30"/>
  <c r="N479" i="30"/>
  <c r="N480" i="30"/>
  <c r="N481" i="30"/>
  <c r="N482" i="30"/>
  <c r="N483" i="30"/>
  <c r="N484" i="30"/>
  <c r="N485" i="30"/>
  <c r="N486" i="30"/>
  <c r="N487" i="30"/>
  <c r="N488" i="30"/>
  <c r="N489" i="30"/>
  <c r="N490" i="30"/>
  <c r="N491" i="30"/>
  <c r="N492" i="30"/>
  <c r="N493" i="30"/>
  <c r="N494" i="30"/>
  <c r="N495" i="30"/>
  <c r="N496" i="30"/>
  <c r="N497" i="30"/>
  <c r="N498" i="30"/>
  <c r="N499" i="30"/>
  <c r="N500" i="30"/>
  <c r="N501" i="30"/>
  <c r="N502" i="30"/>
  <c r="N503" i="30"/>
  <c r="N504" i="30"/>
  <c r="N505" i="30"/>
  <c r="N506" i="30"/>
  <c r="N507" i="30"/>
  <c r="N508" i="30"/>
  <c r="N509" i="30"/>
  <c r="N510" i="30"/>
  <c r="N511" i="30"/>
  <c r="N512" i="30"/>
  <c r="N513" i="30"/>
  <c r="N514" i="30"/>
  <c r="N515" i="30"/>
  <c r="N516" i="30"/>
  <c r="N517" i="30"/>
  <c r="N518" i="30"/>
  <c r="N519" i="30"/>
  <c r="N520" i="30"/>
  <c r="N521" i="30"/>
  <c r="N522" i="30"/>
  <c r="N523" i="30"/>
  <c r="N524" i="30"/>
  <c r="N525" i="30"/>
  <c r="N526" i="30"/>
  <c r="N527" i="30"/>
  <c r="N528" i="30"/>
  <c r="N529" i="30"/>
  <c r="N530" i="30"/>
  <c r="N531" i="30"/>
  <c r="N532" i="30"/>
  <c r="N533" i="30"/>
  <c r="N534" i="30"/>
  <c r="N535" i="30"/>
  <c r="N536" i="30"/>
  <c r="N537" i="30"/>
  <c r="N538" i="30"/>
  <c r="N539" i="30"/>
  <c r="N540" i="30"/>
  <c r="N541" i="30"/>
  <c r="N542" i="30"/>
  <c r="N543" i="30"/>
  <c r="N544" i="30"/>
  <c r="N545" i="30"/>
  <c r="N546" i="30"/>
  <c r="N547" i="30"/>
  <c r="N548" i="30"/>
  <c r="N549" i="30"/>
  <c r="N550" i="30"/>
  <c r="N551" i="30"/>
  <c r="N552" i="30"/>
  <c r="N553" i="30"/>
  <c r="N554" i="30"/>
  <c r="N555" i="30"/>
  <c r="N556" i="30"/>
  <c r="N557" i="30"/>
  <c r="N558" i="30"/>
  <c r="N559" i="30"/>
  <c r="N560" i="30"/>
  <c r="N561" i="30"/>
  <c r="N562" i="30"/>
  <c r="N563" i="30"/>
  <c r="N564" i="30"/>
  <c r="N565" i="30"/>
  <c r="N566" i="30"/>
  <c r="N567" i="30"/>
  <c r="N568" i="30"/>
  <c r="N569" i="30"/>
  <c r="N570" i="30"/>
  <c r="N571" i="30"/>
  <c r="N572" i="30"/>
  <c r="N573" i="30"/>
  <c r="N574" i="30"/>
  <c r="N575" i="30"/>
  <c r="N576" i="30"/>
  <c r="N577" i="30"/>
  <c r="N578" i="30"/>
  <c r="N579" i="30"/>
  <c r="N580" i="30"/>
  <c r="N581" i="30"/>
  <c r="N582" i="30"/>
  <c r="N583" i="30"/>
  <c r="N584" i="30"/>
  <c r="N585" i="30"/>
  <c r="N586" i="30"/>
  <c r="N587" i="30"/>
  <c r="N588" i="30"/>
  <c r="N589" i="30"/>
  <c r="N590" i="30"/>
  <c r="N591" i="30"/>
  <c r="N592" i="30"/>
  <c r="N593" i="30"/>
  <c r="N594" i="30"/>
  <c r="N595" i="30"/>
  <c r="N596" i="30"/>
  <c r="N597" i="30"/>
  <c r="N598" i="30"/>
  <c r="N599" i="30"/>
  <c r="N600" i="30"/>
  <c r="N601" i="30"/>
  <c r="N602" i="30"/>
  <c r="N603" i="30"/>
  <c r="N604" i="30"/>
  <c r="N605" i="30"/>
  <c r="N606" i="30"/>
  <c r="N607" i="30"/>
  <c r="N608" i="30"/>
  <c r="N609" i="30"/>
  <c r="N610" i="30"/>
  <c r="N611" i="30"/>
  <c r="N612" i="30"/>
  <c r="N613" i="30"/>
  <c r="N614" i="30"/>
  <c r="N615" i="30"/>
  <c r="N616" i="30"/>
  <c r="N617" i="30"/>
  <c r="N618" i="30"/>
  <c r="N619" i="30"/>
  <c r="N620" i="30"/>
  <c r="N621" i="30"/>
  <c r="N622" i="30"/>
  <c r="N623" i="30"/>
  <c r="N624" i="30"/>
  <c r="N625" i="30"/>
  <c r="N626" i="30"/>
  <c r="N627" i="30"/>
  <c r="N628" i="30"/>
  <c r="N629" i="30"/>
  <c r="N630" i="30"/>
  <c r="N631" i="30"/>
  <c r="N632" i="30"/>
  <c r="N633" i="30"/>
  <c r="N634" i="30"/>
  <c r="N635" i="30"/>
  <c r="N636" i="30"/>
  <c r="N637" i="30"/>
  <c r="N638" i="30"/>
  <c r="N639" i="30"/>
  <c r="N640" i="30"/>
  <c r="N641" i="30"/>
  <c r="N642" i="30"/>
  <c r="N643" i="30"/>
  <c r="N644" i="30"/>
  <c r="N645" i="30"/>
  <c r="N646" i="30"/>
  <c r="N647" i="30"/>
  <c r="N648" i="30"/>
  <c r="N649" i="30"/>
  <c r="N650" i="30"/>
  <c r="N651" i="30"/>
  <c r="N652" i="30"/>
  <c r="N653" i="30"/>
  <c r="N654" i="30"/>
  <c r="N655" i="30"/>
  <c r="N656" i="30"/>
  <c r="N657" i="30"/>
  <c r="N658" i="30"/>
  <c r="N659" i="30"/>
  <c r="N660" i="30"/>
  <c r="N661" i="30"/>
  <c r="N662" i="30"/>
  <c r="N663" i="30"/>
  <c r="N664" i="30"/>
  <c r="N665" i="30"/>
  <c r="N666" i="30"/>
  <c r="N668" i="30"/>
  <c r="N669" i="30"/>
  <c r="N670" i="30"/>
  <c r="N671" i="30"/>
  <c r="N672" i="30"/>
  <c r="N673" i="30"/>
  <c r="N674" i="30"/>
  <c r="N675" i="30"/>
  <c r="N676" i="30"/>
  <c r="N677" i="30"/>
  <c r="N678" i="30"/>
  <c r="N679" i="30"/>
  <c r="N680" i="30"/>
  <c r="N681" i="30"/>
  <c r="N682" i="30"/>
  <c r="N683" i="30"/>
  <c r="N684" i="30"/>
  <c r="N685" i="30"/>
  <c r="N686" i="30"/>
  <c r="N687" i="30"/>
  <c r="N688" i="30"/>
  <c r="N689" i="30"/>
  <c r="N690" i="30"/>
  <c r="N691" i="30"/>
  <c r="N692" i="30"/>
  <c r="N693" i="30"/>
  <c r="N694" i="30"/>
  <c r="N695" i="30"/>
  <c r="N696" i="30"/>
  <c r="N697" i="30"/>
  <c r="N698" i="30"/>
  <c r="N699" i="30"/>
  <c r="N700" i="30"/>
  <c r="N701" i="30"/>
  <c r="N702" i="30"/>
  <c r="N703" i="30"/>
  <c r="N704" i="30"/>
  <c r="N705" i="30"/>
  <c r="N706" i="30"/>
  <c r="N707" i="30"/>
  <c r="N708" i="30"/>
  <c r="N709" i="30"/>
  <c r="N710" i="30"/>
  <c r="N711" i="30"/>
  <c r="N712" i="30"/>
  <c r="N713" i="30"/>
  <c r="N714" i="30"/>
  <c r="N715" i="30"/>
  <c r="N716" i="30"/>
  <c r="N717" i="30"/>
  <c r="N718" i="30"/>
  <c r="N719" i="30"/>
  <c r="N720" i="30"/>
  <c r="N721" i="30"/>
  <c r="N722" i="30"/>
  <c r="N723" i="30"/>
  <c r="N724" i="30"/>
  <c r="N725" i="30"/>
  <c r="N726" i="30"/>
  <c r="N727" i="30"/>
  <c r="N728" i="30"/>
  <c r="N729" i="30"/>
  <c r="N730" i="30"/>
  <c r="N731" i="30"/>
  <c r="N732" i="30"/>
  <c r="N733" i="30"/>
  <c r="N734" i="30"/>
  <c r="N735" i="30"/>
  <c r="N736" i="30"/>
  <c r="N737" i="30"/>
  <c r="N738" i="30"/>
  <c r="N739" i="30"/>
  <c r="N740" i="30"/>
  <c r="N741" i="30"/>
  <c r="N742" i="30"/>
  <c r="N743" i="30"/>
  <c r="N744" i="30"/>
  <c r="N745" i="30"/>
  <c r="N746" i="30"/>
  <c r="N747" i="30"/>
  <c r="N748" i="30"/>
  <c r="N749" i="30"/>
  <c r="N750" i="30"/>
  <c r="N751" i="30"/>
  <c r="N752" i="30"/>
  <c r="N753" i="30"/>
  <c r="N754" i="30"/>
  <c r="N755" i="30"/>
  <c r="N756" i="30"/>
  <c r="N757" i="30"/>
  <c r="N758" i="30"/>
  <c r="N759" i="30"/>
  <c r="N760" i="30"/>
  <c r="N761" i="30"/>
  <c r="N762" i="30"/>
  <c r="N763" i="30"/>
  <c r="N764" i="30"/>
  <c r="N765" i="30"/>
  <c r="N766" i="30"/>
  <c r="N767" i="30"/>
  <c r="N768" i="30"/>
  <c r="N769" i="30"/>
  <c r="N770" i="30"/>
  <c r="N771" i="30"/>
  <c r="N772" i="30"/>
  <c r="N773" i="30"/>
  <c r="N774" i="30"/>
  <c r="N775" i="30"/>
  <c r="N776" i="30"/>
  <c r="N777" i="30"/>
  <c r="N778" i="30"/>
  <c r="N779" i="30"/>
  <c r="N780" i="30"/>
  <c r="N781" i="30"/>
  <c r="N782" i="30"/>
  <c r="N783" i="30"/>
  <c r="N784" i="30"/>
  <c r="N785" i="30"/>
  <c r="N786" i="30"/>
  <c r="N787" i="30"/>
  <c r="N788" i="30"/>
  <c r="N789" i="30"/>
  <c r="N790" i="30"/>
  <c r="N791" i="30"/>
  <c r="N792" i="30"/>
  <c r="N793" i="30"/>
  <c r="N794" i="30"/>
  <c r="N795" i="30"/>
  <c r="N796" i="30"/>
  <c r="N797" i="30"/>
  <c r="N798" i="30"/>
  <c r="N799" i="30"/>
  <c r="N800" i="30"/>
  <c r="N801" i="30"/>
  <c r="N802" i="30"/>
  <c r="N803" i="30"/>
  <c r="N804" i="30"/>
  <c r="N805" i="30"/>
  <c r="N806" i="30"/>
  <c r="N807" i="30"/>
  <c r="N808" i="30"/>
  <c r="N809" i="30"/>
  <c r="N810" i="30"/>
  <c r="N811" i="30"/>
  <c r="N812" i="30"/>
  <c r="N813" i="30"/>
  <c r="N814" i="30"/>
  <c r="N815" i="30"/>
  <c r="N816" i="30"/>
  <c r="N817" i="30"/>
  <c r="N818" i="30"/>
  <c r="N819" i="30"/>
  <c r="N820" i="30"/>
  <c r="N821" i="30"/>
  <c r="N822" i="30"/>
  <c r="N823" i="30"/>
  <c r="N824" i="30"/>
  <c r="N825" i="30"/>
  <c r="N826" i="30"/>
  <c r="N827" i="30"/>
  <c r="N828" i="30"/>
  <c r="N829" i="30"/>
  <c r="N830" i="30"/>
  <c r="N831" i="30"/>
  <c r="N832" i="30"/>
  <c r="N833" i="30"/>
  <c r="N834" i="30"/>
  <c r="N835" i="30"/>
  <c r="N836" i="30"/>
  <c r="N837" i="30"/>
  <c r="N838" i="30"/>
  <c r="N839" i="30"/>
  <c r="N840" i="30"/>
  <c r="N841" i="30"/>
  <c r="N842" i="30"/>
  <c r="N843" i="30"/>
  <c r="N844" i="30"/>
  <c r="N845" i="30"/>
  <c r="N846" i="30"/>
  <c r="N847" i="30"/>
  <c r="N848" i="30"/>
  <c r="N849" i="30"/>
  <c r="N850" i="30"/>
  <c r="N851" i="30"/>
  <c r="N852" i="30"/>
  <c r="N853" i="30"/>
  <c r="N854" i="30"/>
  <c r="N855" i="30"/>
  <c r="N856" i="30"/>
  <c r="N857" i="30"/>
  <c r="N858" i="30"/>
  <c r="N859" i="30"/>
  <c r="N860" i="30"/>
  <c r="N861" i="30"/>
  <c r="N862" i="30"/>
  <c r="N863" i="30"/>
  <c r="N864" i="30"/>
  <c r="N865" i="30"/>
  <c r="N866" i="30"/>
  <c r="N867" i="30"/>
  <c r="N868" i="30"/>
  <c r="N869" i="30"/>
  <c r="N870" i="30"/>
  <c r="N871" i="30"/>
  <c r="N872" i="30"/>
  <c r="N873" i="30"/>
  <c r="N874" i="30"/>
  <c r="N875" i="30"/>
  <c r="N876" i="30"/>
  <c r="N877" i="30"/>
  <c r="N878" i="30"/>
  <c r="N879" i="30"/>
  <c r="N880" i="30"/>
  <c r="N881" i="30"/>
  <c r="N882" i="30"/>
  <c r="N883" i="30"/>
  <c r="N884" i="30"/>
  <c r="N885" i="30"/>
  <c r="N886" i="30"/>
  <c r="N887" i="30"/>
  <c r="N888" i="30"/>
  <c r="N889" i="30"/>
  <c r="N890" i="30"/>
  <c r="N891" i="30"/>
  <c r="N892" i="30"/>
  <c r="N893" i="30"/>
  <c r="N894" i="30"/>
  <c r="N895" i="30"/>
  <c r="N896" i="30"/>
  <c r="N897" i="30"/>
  <c r="N898" i="30"/>
  <c r="N899" i="30"/>
  <c r="N900" i="30"/>
  <c r="N901" i="30"/>
  <c r="N902" i="30"/>
  <c r="N903" i="30"/>
  <c r="N904" i="30"/>
  <c r="N905" i="30"/>
  <c r="N906" i="30"/>
  <c r="N907" i="30"/>
  <c r="N908" i="30"/>
  <c r="N909" i="30"/>
  <c r="N910" i="30"/>
  <c r="N911" i="30"/>
  <c r="N912" i="30"/>
  <c r="N913" i="30"/>
  <c r="N914" i="30"/>
  <c r="N915" i="30"/>
  <c r="N916" i="30"/>
  <c r="N917" i="30"/>
  <c r="N918" i="30"/>
  <c r="N919" i="30"/>
  <c r="N920" i="30"/>
  <c r="N921" i="30"/>
  <c r="N922" i="30"/>
  <c r="N923" i="30"/>
  <c r="N924" i="30"/>
  <c r="N925" i="30"/>
  <c r="N926" i="30"/>
  <c r="N927" i="30"/>
  <c r="N928" i="30"/>
  <c r="N929" i="30"/>
  <c r="N930" i="30"/>
  <c r="N931" i="30"/>
  <c r="N932" i="30"/>
  <c r="N933" i="30"/>
  <c r="N934" i="30"/>
  <c r="N935" i="30"/>
  <c r="N936" i="30"/>
  <c r="N937" i="30"/>
  <c r="N938" i="30"/>
  <c r="N939" i="30"/>
  <c r="N940" i="30"/>
  <c r="N941" i="30"/>
  <c r="N942" i="30"/>
  <c r="N943" i="30"/>
  <c r="N944" i="30"/>
  <c r="N945" i="30"/>
  <c r="N946" i="30"/>
  <c r="N947" i="30"/>
  <c r="N948" i="30"/>
  <c r="N949" i="30"/>
  <c r="N950" i="30"/>
  <c r="N951" i="30"/>
  <c r="N952" i="30"/>
  <c r="N953" i="30"/>
  <c r="N954" i="30"/>
  <c r="N955" i="30"/>
  <c r="N956" i="30"/>
  <c r="N957" i="30"/>
  <c r="N958" i="30"/>
  <c r="N959" i="30"/>
  <c r="N960" i="30"/>
  <c r="N961" i="30"/>
  <c r="N962" i="30"/>
  <c r="N963" i="30"/>
  <c r="N964" i="30"/>
  <c r="N965" i="30"/>
  <c r="N966" i="30"/>
  <c r="N967" i="30"/>
  <c r="N968" i="30"/>
  <c r="N969" i="30"/>
  <c r="N970" i="30"/>
  <c r="N971" i="30"/>
  <c r="N972" i="30"/>
  <c r="N973" i="30"/>
  <c r="N974" i="30"/>
  <c r="N975" i="30"/>
  <c r="N976" i="30"/>
  <c r="N977" i="30"/>
  <c r="N978" i="30"/>
  <c r="N979" i="30"/>
  <c r="N980" i="30"/>
  <c r="N981" i="30"/>
  <c r="N982" i="30"/>
  <c r="N983" i="30"/>
  <c r="N984" i="30"/>
  <c r="N985" i="30"/>
  <c r="N986" i="30"/>
  <c r="N987" i="30"/>
  <c r="N988" i="30"/>
  <c r="N989" i="30"/>
  <c r="N990" i="30"/>
  <c r="N991" i="30"/>
  <c r="N992" i="30"/>
  <c r="N993" i="30"/>
  <c r="N994" i="30"/>
  <c r="N995" i="30"/>
  <c r="N996" i="30"/>
  <c r="N997" i="30"/>
  <c r="N998" i="30"/>
  <c r="N999" i="30"/>
  <c r="N1000" i="30"/>
  <c r="N1001" i="30"/>
  <c r="N1002" i="30"/>
  <c r="N1003" i="30"/>
  <c r="N1004" i="30"/>
  <c r="N1005" i="30"/>
  <c r="N1006" i="30"/>
  <c r="N1007" i="30"/>
  <c r="N1008" i="30"/>
  <c r="N1009" i="30"/>
  <c r="N1010" i="30"/>
  <c r="N1011" i="30"/>
  <c r="N1012" i="30"/>
  <c r="N1013" i="30"/>
  <c r="N1014" i="30"/>
  <c r="N1015" i="30"/>
  <c r="N1016" i="30"/>
  <c r="N1017" i="30"/>
  <c r="N1018" i="30"/>
  <c r="N1019" i="30"/>
  <c r="N1020" i="30"/>
  <c r="N1021" i="30"/>
  <c r="N1022" i="30"/>
  <c r="N1023" i="30"/>
  <c r="N1024" i="30"/>
  <c r="N1025" i="30"/>
  <c r="N1026" i="30"/>
  <c r="N1027" i="30"/>
  <c r="N1028" i="30"/>
  <c r="N1029" i="30"/>
  <c r="N1030" i="30"/>
  <c r="N1031" i="30"/>
  <c r="N1032" i="30"/>
  <c r="N1033" i="30"/>
  <c r="N1034" i="30"/>
  <c r="N1035" i="30"/>
  <c r="N1036" i="30"/>
  <c r="N1037" i="30"/>
  <c r="N1038" i="30"/>
  <c r="N1039" i="30"/>
  <c r="N1040" i="30"/>
  <c r="N1041" i="30"/>
  <c r="N1042" i="30"/>
  <c r="N1043" i="30"/>
  <c r="N1044" i="30"/>
  <c r="N1045" i="30"/>
  <c r="N1046" i="30"/>
  <c r="N1047" i="30"/>
  <c r="N1048" i="30"/>
  <c r="N1049" i="30"/>
  <c r="N1050" i="30"/>
  <c r="N1051" i="30"/>
  <c r="N1052" i="30"/>
  <c r="N1053" i="30"/>
  <c r="N1054" i="30"/>
  <c r="N1055" i="30"/>
  <c r="N1056" i="30"/>
  <c r="N1057" i="30"/>
  <c r="N1058" i="30"/>
  <c r="N1059" i="30"/>
  <c r="N1060" i="30"/>
  <c r="N1061" i="30"/>
  <c r="N1062" i="30"/>
  <c r="N1063" i="30"/>
  <c r="N1064" i="30"/>
  <c r="N1065" i="30"/>
  <c r="N1066" i="30"/>
  <c r="N1067" i="30"/>
  <c r="N1068" i="30"/>
  <c r="N1069" i="30"/>
  <c r="N1070" i="30"/>
  <c r="N1071" i="30"/>
  <c r="N1072" i="30"/>
  <c r="N1073" i="30"/>
  <c r="N1074" i="30"/>
  <c r="N1075" i="30"/>
  <c r="N1076" i="30"/>
  <c r="N1077" i="30"/>
  <c r="N1078" i="30"/>
  <c r="N1079" i="30"/>
  <c r="N1080" i="30"/>
  <c r="N1081" i="30"/>
  <c r="N1082" i="30"/>
  <c r="N1083" i="30"/>
  <c r="N1084" i="30"/>
  <c r="N1085" i="30"/>
  <c r="N1086" i="30"/>
  <c r="N1087" i="30"/>
  <c r="N1088" i="30"/>
  <c r="N1089" i="30"/>
  <c r="N1090" i="30"/>
  <c r="N1091" i="30"/>
  <c r="N1092" i="30"/>
  <c r="N1093" i="30"/>
  <c r="N1094" i="30"/>
  <c r="N1095" i="30"/>
  <c r="N1096" i="30"/>
  <c r="N1097" i="30"/>
  <c r="N1098" i="30"/>
  <c r="N1099" i="30"/>
  <c r="N1100" i="30"/>
  <c r="N1101" i="30"/>
  <c r="N1102" i="30"/>
  <c r="N1103" i="30"/>
  <c r="N1104" i="30"/>
  <c r="N1105" i="30"/>
  <c r="N1106" i="30"/>
  <c r="N1107" i="30"/>
  <c r="N1108" i="30"/>
  <c r="N1109" i="30"/>
  <c r="N1110" i="30"/>
  <c r="N1111" i="30"/>
  <c r="N1112" i="30"/>
  <c r="N1113" i="30"/>
  <c r="N1114" i="30"/>
  <c r="N1115" i="30"/>
  <c r="N1116" i="30"/>
  <c r="N1117" i="30"/>
  <c r="N1118" i="30"/>
  <c r="N1119" i="30"/>
  <c r="N1120" i="30"/>
  <c r="N1121" i="30"/>
  <c r="N1122" i="30"/>
  <c r="N1123" i="30"/>
  <c r="N1124" i="30"/>
  <c r="N1125" i="30"/>
  <c r="N1126" i="30"/>
  <c r="N1127" i="30"/>
  <c r="N1128" i="30"/>
  <c r="N1129" i="30"/>
  <c r="N1130" i="30"/>
  <c r="N1131" i="30"/>
  <c r="N1132" i="30"/>
  <c r="N1133" i="30"/>
  <c r="N1134" i="30"/>
  <c r="N1135" i="30"/>
  <c r="N1136" i="30"/>
  <c r="N1137" i="30"/>
  <c r="N1138" i="30"/>
  <c r="N1139" i="30"/>
  <c r="N1140" i="30"/>
  <c r="N1141" i="30"/>
  <c r="N1142" i="30"/>
  <c r="N1143" i="30"/>
  <c r="N1144" i="30"/>
  <c r="N1145" i="30"/>
  <c r="N1146" i="30"/>
  <c r="N1147" i="30"/>
  <c r="N1148" i="30"/>
  <c r="N1149" i="30"/>
  <c r="N1150" i="30"/>
  <c r="N1151" i="30"/>
  <c r="N1152" i="30"/>
  <c r="N1153" i="30"/>
  <c r="N1154" i="30"/>
  <c r="N1155" i="30"/>
  <c r="N1156" i="30"/>
  <c r="N1157" i="30"/>
  <c r="N1158" i="30"/>
  <c r="N1159" i="30"/>
  <c r="N1160" i="30"/>
  <c r="N1161" i="30"/>
  <c r="N1162" i="30"/>
  <c r="N1163" i="30"/>
  <c r="N1164" i="30"/>
  <c r="N1165" i="30"/>
  <c r="N1166" i="30"/>
  <c r="N1167" i="30"/>
  <c r="N1168" i="30"/>
  <c r="N1169" i="30"/>
  <c r="N1170" i="30"/>
  <c r="N1171" i="30"/>
  <c r="N1172" i="30"/>
  <c r="N1173" i="30"/>
  <c r="N1174" i="30"/>
  <c r="N1175" i="30"/>
  <c r="N1176" i="30"/>
  <c r="N1177" i="30"/>
  <c r="N1178" i="30"/>
  <c r="N1179" i="30"/>
  <c r="N1180" i="30"/>
  <c r="N1181" i="30"/>
  <c r="N1182" i="30"/>
  <c r="N1183" i="30"/>
  <c r="N1184" i="30"/>
  <c r="N1185" i="30"/>
  <c r="N1186" i="30"/>
  <c r="N1187" i="30"/>
  <c r="N1188" i="30"/>
  <c r="N1189" i="30"/>
  <c r="N1190" i="30"/>
  <c r="N1191" i="30"/>
  <c r="N1192" i="30"/>
  <c r="N1193" i="30"/>
  <c r="N1194" i="30"/>
  <c r="N1195" i="30"/>
  <c r="N1196" i="30"/>
  <c r="N1197" i="30"/>
  <c r="N1198" i="30"/>
  <c r="N1199" i="30"/>
  <c r="N1200" i="30"/>
  <c r="N1201" i="30"/>
  <c r="N1202" i="30"/>
  <c r="N1203" i="30"/>
  <c r="N1204" i="30"/>
  <c r="N1205" i="30"/>
  <c r="N1206" i="30"/>
  <c r="N1207" i="30"/>
  <c r="N1208" i="30"/>
  <c r="N1209" i="30"/>
  <c r="N1210" i="30"/>
  <c r="N1211" i="30"/>
  <c r="N1212" i="30"/>
  <c r="N1213" i="30"/>
  <c r="N1214" i="30"/>
  <c r="N1215" i="30"/>
  <c r="N1216" i="30"/>
  <c r="N1217" i="30"/>
  <c r="N1218" i="30"/>
  <c r="N1219" i="30"/>
  <c r="N1220" i="30"/>
  <c r="N1221" i="30"/>
  <c r="N1222" i="30"/>
  <c r="N1223" i="30"/>
  <c r="N1224" i="30"/>
  <c r="N1225" i="30"/>
  <c r="N1226" i="30"/>
  <c r="N1227" i="30"/>
  <c r="N1228" i="30"/>
  <c r="N1229" i="30"/>
  <c r="N1230" i="30"/>
  <c r="N1231" i="30"/>
  <c r="N1232" i="30"/>
  <c r="N1233" i="30"/>
  <c r="N1234" i="30"/>
  <c r="N1235" i="30"/>
  <c r="N1236" i="30"/>
  <c r="N1237" i="30"/>
  <c r="N1238" i="30"/>
  <c r="N1239" i="30"/>
  <c r="N1240" i="30"/>
  <c r="N1241" i="30"/>
  <c r="N1242" i="30"/>
  <c r="N1243" i="30"/>
  <c r="N1244" i="30"/>
  <c r="N1245" i="30"/>
  <c r="N1246" i="30"/>
  <c r="N1247" i="30"/>
  <c r="N1248" i="30"/>
  <c r="N1249" i="30"/>
  <c r="N1250" i="30"/>
  <c r="N1251" i="30"/>
  <c r="N1252" i="30"/>
  <c r="N1253" i="30"/>
  <c r="N1254" i="30"/>
  <c r="N1255" i="30"/>
  <c r="N1256" i="30"/>
  <c r="N1257" i="30"/>
  <c r="N1258" i="30"/>
  <c r="N1259" i="30"/>
  <c r="N1260" i="30"/>
  <c r="N1261" i="30"/>
  <c r="N1262" i="30"/>
  <c r="N1263" i="30"/>
  <c r="N1264" i="30"/>
  <c r="N1265" i="30"/>
  <c r="N1266" i="30"/>
  <c r="N1267" i="30"/>
  <c r="N1268" i="30"/>
  <c r="N1269" i="30"/>
  <c r="N1270" i="30"/>
  <c r="N1271" i="30"/>
  <c r="N1272" i="30"/>
  <c r="N1273" i="30"/>
  <c r="N1274" i="30"/>
  <c r="N1275" i="30"/>
  <c r="N1276" i="30"/>
  <c r="N1277" i="30"/>
  <c r="N1278" i="30"/>
  <c r="N1279" i="30"/>
  <c r="N1280" i="30"/>
  <c r="N1281" i="30"/>
  <c r="N1282" i="30"/>
  <c r="N1283" i="30"/>
  <c r="N1284" i="30"/>
  <c r="N1285" i="30"/>
  <c r="N1286" i="30"/>
  <c r="N1287" i="30"/>
  <c r="N1288" i="30"/>
  <c r="N1289" i="30"/>
  <c r="N1290" i="30"/>
  <c r="N1291" i="30"/>
  <c r="N1292" i="30"/>
  <c r="N1293" i="30"/>
  <c r="N1294" i="30"/>
  <c r="N1295" i="30"/>
  <c r="N1296" i="30"/>
  <c r="N1297" i="30"/>
  <c r="N1298" i="30"/>
  <c r="N1299" i="30"/>
  <c r="N1300" i="30"/>
  <c r="N1301" i="30"/>
  <c r="N1302" i="30"/>
  <c r="N1303" i="30"/>
  <c r="N1304" i="30"/>
  <c r="N1305" i="30"/>
  <c r="N1306" i="30"/>
  <c r="N1307" i="30"/>
  <c r="N1308" i="30"/>
  <c r="N1309" i="30"/>
  <c r="N1310" i="30"/>
  <c r="N1311" i="30"/>
  <c r="N1312" i="30"/>
  <c r="N1313" i="30"/>
  <c r="N1314" i="30"/>
  <c r="N1315" i="30"/>
  <c r="N1316" i="30"/>
  <c r="N1317" i="30"/>
  <c r="N1318" i="30"/>
  <c r="N1319" i="30"/>
  <c r="N1320" i="30"/>
  <c r="N1321" i="30"/>
  <c r="N1322" i="30"/>
  <c r="N1323" i="30"/>
  <c r="N1324" i="30"/>
  <c r="N1325" i="30"/>
  <c r="N1326" i="30"/>
  <c r="N1327" i="30"/>
  <c r="N1328" i="30"/>
  <c r="N1329" i="30"/>
  <c r="N1330" i="30"/>
  <c r="N1331" i="30"/>
  <c r="N1332" i="30"/>
  <c r="N1333" i="30"/>
  <c r="N1334" i="30"/>
  <c r="N1335" i="30"/>
  <c r="N1336" i="30"/>
  <c r="N1337" i="30"/>
  <c r="N1338" i="30"/>
  <c r="N1339" i="30"/>
  <c r="N1340" i="30"/>
  <c r="N1341" i="30"/>
  <c r="N1342" i="30"/>
  <c r="N1343" i="30"/>
  <c r="N1344" i="30"/>
  <c r="N1345" i="30"/>
  <c r="N1346" i="30"/>
  <c r="N1347" i="30"/>
  <c r="N1348" i="30"/>
  <c r="N1349" i="30"/>
  <c r="N1350" i="30"/>
  <c r="N1351" i="30"/>
  <c r="N1352" i="30"/>
  <c r="N1353" i="30"/>
  <c r="N1354" i="30"/>
  <c r="N1355" i="30"/>
  <c r="N1356" i="30"/>
  <c r="N1357" i="30"/>
  <c r="N1358" i="30"/>
  <c r="N1359" i="30"/>
  <c r="N1360" i="30"/>
  <c r="N1361" i="30"/>
  <c r="N1362" i="30"/>
  <c r="N1363" i="30"/>
  <c r="N1364" i="30"/>
  <c r="N1365" i="30"/>
  <c r="N1366" i="30"/>
  <c r="N1367" i="30"/>
  <c r="N1368" i="30"/>
  <c r="N1369" i="30"/>
  <c r="N1370" i="30"/>
  <c r="N1371" i="30"/>
  <c r="N1372" i="30"/>
  <c r="N1373" i="30"/>
  <c r="N1374" i="30"/>
  <c r="N1375" i="30"/>
  <c r="N1376" i="30"/>
  <c r="N1377" i="30"/>
  <c r="N1378" i="30"/>
  <c r="N1379" i="30"/>
  <c r="N1380" i="30"/>
  <c r="N1381" i="30"/>
  <c r="N1382" i="30"/>
  <c r="N1383" i="30"/>
  <c r="N1384" i="30"/>
  <c r="N1385" i="30"/>
  <c r="N1386" i="30"/>
  <c r="N1387" i="30"/>
  <c r="N1388" i="30"/>
  <c r="N1389" i="30"/>
  <c r="N1390" i="30"/>
  <c r="N1391" i="30"/>
  <c r="N1392" i="30"/>
  <c r="N1393" i="30"/>
  <c r="N1394" i="30"/>
  <c r="N1395" i="30"/>
  <c r="N1396" i="30"/>
  <c r="N1397" i="30"/>
  <c r="N1398" i="30"/>
  <c r="N1399" i="30"/>
  <c r="N1400" i="30"/>
  <c r="N1401" i="30"/>
  <c r="N1402" i="30"/>
  <c r="N1403" i="30"/>
  <c r="N1404" i="30"/>
  <c r="N1405" i="30"/>
  <c r="N1406" i="30"/>
  <c r="N1407" i="30"/>
  <c r="N1408" i="30"/>
  <c r="N1409" i="30"/>
  <c r="N1410" i="30"/>
  <c r="N1411" i="30"/>
  <c r="N1412" i="30"/>
  <c r="N1413" i="30"/>
  <c r="N1414" i="30"/>
  <c r="N1415" i="30"/>
  <c r="N1416" i="30"/>
  <c r="N1417" i="30"/>
  <c r="N1418" i="30"/>
  <c r="N1419" i="30"/>
  <c r="N1420" i="30"/>
  <c r="N1421" i="30"/>
  <c r="N1422" i="30"/>
  <c r="N1423" i="30"/>
  <c r="N1424" i="30"/>
  <c r="N1425" i="30"/>
  <c r="N1426" i="30"/>
  <c r="N1427" i="30"/>
  <c r="N1428" i="30"/>
  <c r="N1429" i="30"/>
  <c r="N1430" i="30"/>
  <c r="N1431" i="30"/>
  <c r="N1432" i="30"/>
  <c r="N1433" i="30"/>
  <c r="N1434" i="30"/>
  <c r="N1435" i="30"/>
  <c r="N1436" i="30"/>
  <c r="N1437" i="30"/>
  <c r="N1438" i="30"/>
  <c r="N1439" i="30"/>
  <c r="N1440" i="30"/>
  <c r="N1441" i="30"/>
  <c r="N1442" i="30"/>
  <c r="N1443" i="30"/>
  <c r="N1444" i="30"/>
  <c r="N1445" i="30"/>
  <c r="N1446" i="30"/>
  <c r="N1447" i="30"/>
  <c r="N1448" i="30"/>
  <c r="N1449" i="30"/>
  <c r="N1450" i="30"/>
  <c r="N1451" i="30"/>
  <c r="N1452" i="30"/>
  <c r="N1453" i="30"/>
  <c r="N1454" i="30"/>
  <c r="N1455" i="30"/>
  <c r="N1456" i="30"/>
  <c r="N1457" i="30"/>
  <c r="N1458" i="30"/>
  <c r="N1459" i="30"/>
  <c r="N1460" i="30"/>
  <c r="N1461" i="30"/>
  <c r="N1462" i="30"/>
  <c r="N1463" i="30"/>
  <c r="N1464" i="30"/>
  <c r="N1465" i="30"/>
  <c r="N1466" i="30"/>
  <c r="N1467" i="30"/>
  <c r="N1468" i="30"/>
  <c r="N1469" i="30"/>
  <c r="N1470" i="30"/>
  <c r="N1471" i="30"/>
  <c r="N1472" i="30"/>
  <c r="N1473" i="30"/>
  <c r="N1474" i="30"/>
  <c r="N1475" i="30"/>
  <c r="N1476" i="30"/>
  <c r="N1477" i="30"/>
  <c r="N1478" i="30"/>
  <c r="N1479" i="30"/>
  <c r="N1480" i="30"/>
  <c r="N1481" i="30"/>
  <c r="N1482" i="30"/>
  <c r="N1483" i="30"/>
  <c r="N1484" i="30"/>
  <c r="N1485" i="30"/>
  <c r="N1486" i="30"/>
  <c r="N1487" i="30"/>
  <c r="N1488" i="30"/>
  <c r="N1489" i="30"/>
  <c r="N1490" i="30"/>
  <c r="N1491" i="30"/>
  <c r="N1492" i="30"/>
  <c r="N1493" i="30"/>
  <c r="N1494" i="30"/>
  <c r="N1495" i="30"/>
  <c r="N1496" i="30"/>
  <c r="N1497" i="30"/>
  <c r="N1498" i="30"/>
  <c r="N1499" i="30"/>
  <c r="N1500" i="30"/>
  <c r="N1501" i="30"/>
  <c r="N1502" i="30"/>
  <c r="N1503" i="30"/>
  <c r="N1504" i="30"/>
  <c r="N1505" i="30"/>
  <c r="N1506" i="30"/>
  <c r="N1507" i="30"/>
  <c r="N1508" i="30"/>
  <c r="P53" i="59" l="1"/>
  <c r="C51" i="59"/>
  <c r="B51" i="59"/>
  <c r="Z20" i="59" s="1"/>
  <c r="C50" i="59"/>
  <c r="B50" i="59"/>
  <c r="N47" i="59"/>
  <c r="J46" i="59"/>
  <c r="I46" i="59"/>
  <c r="G46" i="59"/>
  <c r="F46" i="59"/>
  <c r="E46" i="59"/>
  <c r="D46" i="59"/>
  <c r="J45" i="59"/>
  <c r="I45" i="59"/>
  <c r="G45" i="59"/>
  <c r="F45" i="59"/>
  <c r="E45" i="59"/>
  <c r="D45" i="59"/>
  <c r="J44" i="59"/>
  <c r="I44" i="59"/>
  <c r="G44" i="59"/>
  <c r="F44" i="59"/>
  <c r="E44" i="59"/>
  <c r="D44" i="59"/>
  <c r="J43" i="59"/>
  <c r="I43" i="59"/>
  <c r="G43" i="59"/>
  <c r="F43" i="59"/>
  <c r="E43" i="59"/>
  <c r="D43" i="59"/>
  <c r="J42" i="59"/>
  <c r="I42" i="59"/>
  <c r="G42" i="59"/>
  <c r="F42" i="59"/>
  <c r="E42" i="59"/>
  <c r="D42" i="59"/>
  <c r="J41" i="59"/>
  <c r="I41" i="59"/>
  <c r="G41" i="59"/>
  <c r="F41" i="59"/>
  <c r="E41" i="59"/>
  <c r="D41" i="59"/>
  <c r="U40" i="59"/>
  <c r="T40" i="59"/>
  <c r="R40" i="59"/>
  <c r="Q40" i="59"/>
  <c r="P40" i="59"/>
  <c r="O40" i="59"/>
  <c r="J40" i="59"/>
  <c r="I40" i="59"/>
  <c r="G40" i="59"/>
  <c r="F40" i="59"/>
  <c r="E40" i="59"/>
  <c r="D40" i="59"/>
  <c r="U39" i="59"/>
  <c r="T39" i="59"/>
  <c r="R39" i="59"/>
  <c r="Q39" i="59"/>
  <c r="P39" i="59"/>
  <c r="O39" i="59"/>
  <c r="J39" i="59"/>
  <c r="I39" i="59"/>
  <c r="G39" i="59"/>
  <c r="F39" i="59"/>
  <c r="E39" i="59"/>
  <c r="D39" i="59"/>
  <c r="U38" i="59"/>
  <c r="T38" i="59"/>
  <c r="R38" i="59"/>
  <c r="Q38" i="59"/>
  <c r="P38" i="59"/>
  <c r="O38" i="59"/>
  <c r="J38" i="59"/>
  <c r="I38" i="59"/>
  <c r="G38" i="59"/>
  <c r="F38" i="59"/>
  <c r="E38" i="59"/>
  <c r="D38" i="59"/>
  <c r="U37" i="59"/>
  <c r="T37" i="59"/>
  <c r="R37" i="59"/>
  <c r="Q37" i="59"/>
  <c r="P37" i="59"/>
  <c r="O37" i="59"/>
  <c r="J37" i="59"/>
  <c r="I37" i="59"/>
  <c r="G37" i="59"/>
  <c r="F37" i="59"/>
  <c r="E37" i="59"/>
  <c r="D37" i="59"/>
  <c r="U36" i="59"/>
  <c r="T36" i="59"/>
  <c r="R36" i="59"/>
  <c r="Q36" i="59"/>
  <c r="P36" i="59"/>
  <c r="O36" i="59"/>
  <c r="J36" i="59"/>
  <c r="I36" i="59"/>
  <c r="G36" i="59"/>
  <c r="F36" i="59"/>
  <c r="E36" i="59"/>
  <c r="D36" i="59"/>
  <c r="U35" i="59"/>
  <c r="T35" i="59"/>
  <c r="R35" i="59"/>
  <c r="Q35" i="59"/>
  <c r="P35" i="59"/>
  <c r="O35" i="59"/>
  <c r="J35" i="59"/>
  <c r="I35" i="59"/>
  <c r="G35" i="59"/>
  <c r="F35" i="59"/>
  <c r="E35" i="59"/>
  <c r="D35" i="59"/>
  <c r="U34" i="59"/>
  <c r="T34" i="59"/>
  <c r="R34" i="59"/>
  <c r="Q34" i="59"/>
  <c r="P34" i="59"/>
  <c r="O34" i="59"/>
  <c r="J34" i="59"/>
  <c r="I34" i="59"/>
  <c r="G34" i="59"/>
  <c r="F34" i="59"/>
  <c r="E34" i="59"/>
  <c r="D34" i="59"/>
  <c r="U33" i="59"/>
  <c r="T33" i="59"/>
  <c r="R33" i="59"/>
  <c r="Q33" i="59"/>
  <c r="P33" i="59"/>
  <c r="O33" i="59"/>
  <c r="J33" i="59"/>
  <c r="I33" i="59"/>
  <c r="G33" i="59"/>
  <c r="F33" i="59"/>
  <c r="E33" i="59"/>
  <c r="D33" i="59"/>
  <c r="U32" i="59"/>
  <c r="T32" i="59"/>
  <c r="R32" i="59"/>
  <c r="Q32" i="59"/>
  <c r="P32" i="59"/>
  <c r="O32" i="59"/>
  <c r="J32" i="59"/>
  <c r="I32" i="59"/>
  <c r="G32" i="59"/>
  <c r="F32" i="59"/>
  <c r="E32" i="59"/>
  <c r="D32" i="59"/>
  <c r="U31" i="59"/>
  <c r="T31" i="59"/>
  <c r="R31" i="59"/>
  <c r="Q31" i="59"/>
  <c r="P31" i="59"/>
  <c r="O31" i="59"/>
  <c r="J31" i="59"/>
  <c r="I31" i="59"/>
  <c r="G31" i="59"/>
  <c r="F31" i="59"/>
  <c r="E31" i="59"/>
  <c r="D31" i="59"/>
  <c r="U30" i="59"/>
  <c r="T30" i="59"/>
  <c r="R30" i="59"/>
  <c r="Q30" i="59"/>
  <c r="P30" i="59"/>
  <c r="O30" i="59"/>
  <c r="J30" i="59"/>
  <c r="I30" i="59"/>
  <c r="G30" i="59"/>
  <c r="F30" i="59"/>
  <c r="E30" i="59"/>
  <c r="D30" i="59"/>
  <c r="U29" i="59"/>
  <c r="T29" i="59"/>
  <c r="R29" i="59"/>
  <c r="Q29" i="59"/>
  <c r="P29" i="59"/>
  <c r="O29" i="59"/>
  <c r="J29" i="59"/>
  <c r="I29" i="59"/>
  <c r="G29" i="59"/>
  <c r="F29" i="59"/>
  <c r="E29" i="59"/>
  <c r="D29" i="59"/>
  <c r="U28" i="59"/>
  <c r="T28" i="59"/>
  <c r="R28" i="59"/>
  <c r="Q28" i="59"/>
  <c r="P28" i="59"/>
  <c r="O28" i="59"/>
  <c r="J28" i="59"/>
  <c r="I28" i="59"/>
  <c r="G28" i="59"/>
  <c r="F28" i="59"/>
  <c r="E28" i="59"/>
  <c r="D28" i="59"/>
  <c r="U27" i="59"/>
  <c r="T27" i="59"/>
  <c r="R27" i="59"/>
  <c r="Q27" i="59"/>
  <c r="P27" i="59"/>
  <c r="O27" i="59"/>
  <c r="J27" i="59"/>
  <c r="I27" i="59"/>
  <c r="G27" i="59"/>
  <c r="F27" i="59"/>
  <c r="E27" i="59"/>
  <c r="D27" i="59"/>
  <c r="U26" i="59"/>
  <c r="T26" i="59"/>
  <c r="R26" i="59"/>
  <c r="Q26" i="59"/>
  <c r="P26" i="59"/>
  <c r="O26" i="59"/>
  <c r="J26" i="59"/>
  <c r="I26" i="59"/>
  <c r="G26" i="59"/>
  <c r="F26" i="59"/>
  <c r="E26" i="59"/>
  <c r="D26" i="59"/>
  <c r="U25" i="59"/>
  <c r="T25" i="59"/>
  <c r="R25" i="59"/>
  <c r="Q25" i="59"/>
  <c r="P25" i="59"/>
  <c r="O25" i="59"/>
  <c r="J25" i="59"/>
  <c r="I25" i="59"/>
  <c r="G25" i="59"/>
  <c r="F25" i="59"/>
  <c r="E25" i="59"/>
  <c r="D25" i="59"/>
  <c r="U24" i="59"/>
  <c r="T24" i="59"/>
  <c r="R24" i="59"/>
  <c r="Q24" i="59"/>
  <c r="P24" i="59"/>
  <c r="O24" i="59"/>
  <c r="J24" i="59"/>
  <c r="I24" i="59"/>
  <c r="G24" i="59"/>
  <c r="F24" i="59"/>
  <c r="E24" i="59"/>
  <c r="D24" i="59"/>
  <c r="U23" i="59"/>
  <c r="T23" i="59"/>
  <c r="R23" i="59"/>
  <c r="Q23" i="59"/>
  <c r="P23" i="59"/>
  <c r="O23" i="59"/>
  <c r="J23" i="59"/>
  <c r="I23" i="59"/>
  <c r="G23" i="59"/>
  <c r="F23" i="59"/>
  <c r="E23" i="59"/>
  <c r="D23" i="59"/>
  <c r="U22" i="59"/>
  <c r="T22" i="59"/>
  <c r="R22" i="59"/>
  <c r="Q22" i="59"/>
  <c r="P22" i="59"/>
  <c r="O22" i="59"/>
  <c r="J22" i="59"/>
  <c r="I22" i="59"/>
  <c r="G22" i="59"/>
  <c r="F22" i="59"/>
  <c r="E22" i="59"/>
  <c r="D22" i="59"/>
  <c r="U21" i="59"/>
  <c r="T21" i="59"/>
  <c r="R21" i="59"/>
  <c r="Q21" i="59"/>
  <c r="P21" i="59"/>
  <c r="O21" i="59"/>
  <c r="J21" i="59"/>
  <c r="I21" i="59"/>
  <c r="G21" i="59"/>
  <c r="F21" i="59"/>
  <c r="E21" i="59"/>
  <c r="D21" i="59"/>
  <c r="AE20" i="59"/>
  <c r="U20" i="59"/>
  <c r="T20" i="59"/>
  <c r="R20" i="59"/>
  <c r="Q20" i="59"/>
  <c r="P20" i="59"/>
  <c r="O20" i="59"/>
  <c r="J20" i="59"/>
  <c r="I20" i="59"/>
  <c r="G20" i="59"/>
  <c r="F20" i="59"/>
  <c r="E20" i="59"/>
  <c r="D20" i="59"/>
  <c r="U19" i="59"/>
  <c r="T19" i="59"/>
  <c r="R19" i="59"/>
  <c r="Q19" i="59"/>
  <c r="P19" i="59"/>
  <c r="O19" i="59"/>
  <c r="J19" i="59"/>
  <c r="I19" i="59"/>
  <c r="G19" i="59"/>
  <c r="F19" i="59"/>
  <c r="E19" i="59"/>
  <c r="D19" i="59"/>
  <c r="U18" i="59"/>
  <c r="T18" i="59"/>
  <c r="R18" i="59"/>
  <c r="Q18" i="59"/>
  <c r="P18" i="59"/>
  <c r="O18" i="59"/>
  <c r="J18" i="59"/>
  <c r="I18" i="59"/>
  <c r="G18" i="59"/>
  <c r="F18" i="59"/>
  <c r="E18" i="59"/>
  <c r="D18" i="59"/>
  <c r="U17" i="59"/>
  <c r="T17" i="59"/>
  <c r="R17" i="59"/>
  <c r="Q17" i="59"/>
  <c r="P17" i="59"/>
  <c r="O17" i="59"/>
  <c r="J17" i="59"/>
  <c r="I17" i="59"/>
  <c r="G17" i="59"/>
  <c r="F17" i="59"/>
  <c r="E17" i="59"/>
  <c r="D17" i="59"/>
  <c r="W16" i="59"/>
  <c r="X16" i="59" s="1"/>
  <c r="U16" i="59"/>
  <c r="T16" i="59"/>
  <c r="R16" i="59"/>
  <c r="Q16" i="59"/>
  <c r="P16" i="59"/>
  <c r="O16" i="59"/>
  <c r="J16" i="59"/>
  <c r="I16" i="59"/>
  <c r="G16" i="59"/>
  <c r="F16" i="59"/>
  <c r="E16" i="59"/>
  <c r="D16" i="59"/>
  <c r="W15" i="59"/>
  <c r="X15" i="59" s="1"/>
  <c r="U15" i="59"/>
  <c r="T15" i="59"/>
  <c r="R15" i="59"/>
  <c r="Q15" i="59"/>
  <c r="P15" i="59"/>
  <c r="O15" i="59"/>
  <c r="J15" i="59"/>
  <c r="I15" i="59"/>
  <c r="G15" i="59"/>
  <c r="F15" i="59"/>
  <c r="E15" i="59"/>
  <c r="D15" i="59"/>
  <c r="W14" i="59"/>
  <c r="X14" i="59" s="1"/>
  <c r="U14" i="59"/>
  <c r="T14" i="59"/>
  <c r="R14" i="59"/>
  <c r="Q14" i="59"/>
  <c r="P14" i="59"/>
  <c r="O14" i="59"/>
  <c r="J14" i="59"/>
  <c r="I14" i="59"/>
  <c r="G14" i="59"/>
  <c r="F14" i="59"/>
  <c r="E14" i="59"/>
  <c r="D14" i="59"/>
  <c r="W13" i="59"/>
  <c r="X13" i="59" s="1"/>
  <c r="U13" i="59"/>
  <c r="T13" i="59"/>
  <c r="R13" i="59"/>
  <c r="Q13" i="59"/>
  <c r="P13" i="59"/>
  <c r="O13" i="59"/>
  <c r="J13" i="59"/>
  <c r="I13" i="59"/>
  <c r="G13" i="59"/>
  <c r="F13" i="59"/>
  <c r="E13" i="59"/>
  <c r="D13" i="59"/>
  <c r="U12" i="59"/>
  <c r="T12" i="59"/>
  <c r="R12" i="59"/>
  <c r="Q12" i="59"/>
  <c r="P12" i="59"/>
  <c r="O12" i="59"/>
  <c r="J12" i="59"/>
  <c r="I12" i="59"/>
  <c r="G12" i="59"/>
  <c r="F12" i="59"/>
  <c r="E12" i="59"/>
  <c r="D12" i="59"/>
  <c r="U11" i="59"/>
  <c r="T11" i="59"/>
  <c r="R11" i="59"/>
  <c r="Q11" i="59"/>
  <c r="P11" i="59"/>
  <c r="O11" i="59"/>
  <c r="J11" i="59"/>
  <c r="I11" i="59"/>
  <c r="G11" i="59"/>
  <c r="F11" i="59"/>
  <c r="E11" i="59"/>
  <c r="D11" i="59"/>
  <c r="U10" i="59"/>
  <c r="T10" i="59"/>
  <c r="R10" i="59"/>
  <c r="Q10" i="59"/>
  <c r="P10" i="59"/>
  <c r="O10" i="59"/>
  <c r="J10" i="59"/>
  <c r="I10" i="59"/>
  <c r="G10" i="59"/>
  <c r="F10" i="59"/>
  <c r="E10" i="59"/>
  <c r="D10" i="59"/>
  <c r="U9" i="59"/>
  <c r="T9" i="59"/>
  <c r="R9" i="59"/>
  <c r="Q9" i="59"/>
  <c r="P9" i="59"/>
  <c r="O9" i="59"/>
  <c r="J9" i="59"/>
  <c r="I9" i="59"/>
  <c r="G9" i="59"/>
  <c r="F9" i="59"/>
  <c r="E9" i="59"/>
  <c r="D9" i="59"/>
  <c r="U8" i="59"/>
  <c r="T8" i="59"/>
  <c r="R8" i="59"/>
  <c r="Q8" i="59"/>
  <c r="P8" i="59"/>
  <c r="O8" i="59"/>
  <c r="J8" i="59"/>
  <c r="I8" i="59"/>
  <c r="G8" i="59"/>
  <c r="F8" i="59"/>
  <c r="E8" i="59"/>
  <c r="D8" i="59"/>
  <c r="U7" i="59"/>
  <c r="T7" i="59"/>
  <c r="R7" i="59"/>
  <c r="Q7" i="59"/>
  <c r="P7" i="59"/>
  <c r="O7" i="59"/>
  <c r="J7" i="59"/>
  <c r="I7" i="59"/>
  <c r="G7" i="59"/>
  <c r="F7" i="59"/>
  <c r="E7" i="59"/>
  <c r="D7" i="59"/>
  <c r="S1" i="59"/>
  <c r="W20" i="59" s="1"/>
  <c r="AG20" i="43"/>
  <c r="AF20" i="43"/>
  <c r="AE20" i="43"/>
  <c r="T40" i="43"/>
  <c r="T39" i="43"/>
  <c r="T38" i="43"/>
  <c r="T37" i="43"/>
  <c r="T36" i="43"/>
  <c r="T35" i="43"/>
  <c r="T34" i="43"/>
  <c r="T33" i="43"/>
  <c r="T32" i="43"/>
  <c r="T31" i="43"/>
  <c r="T30" i="43"/>
  <c r="T29" i="43"/>
  <c r="T28" i="43"/>
  <c r="T27" i="43"/>
  <c r="T26" i="43"/>
  <c r="T25" i="43"/>
  <c r="T24" i="43"/>
  <c r="T23" i="43"/>
  <c r="T22" i="43"/>
  <c r="T21" i="43"/>
  <c r="T20" i="43"/>
  <c r="T19" i="43"/>
  <c r="T18" i="43"/>
  <c r="T17" i="43"/>
  <c r="T16" i="43"/>
  <c r="T15" i="43"/>
  <c r="T14" i="43"/>
  <c r="T13" i="43"/>
  <c r="T12" i="43"/>
  <c r="T11" i="43"/>
  <c r="T10" i="43"/>
  <c r="T9" i="43"/>
  <c r="T8" i="43"/>
  <c r="T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U40" i="43"/>
  <c r="U39" i="43"/>
  <c r="U38" i="43"/>
  <c r="U37" i="43"/>
  <c r="U36" i="43"/>
  <c r="U35" i="43"/>
  <c r="U34" i="43"/>
  <c r="U33" i="43"/>
  <c r="U32" i="43"/>
  <c r="U31" i="43"/>
  <c r="U30" i="43"/>
  <c r="U29" i="43"/>
  <c r="U28" i="43"/>
  <c r="U27" i="43"/>
  <c r="U26" i="43"/>
  <c r="U25" i="43"/>
  <c r="U24" i="43"/>
  <c r="U23" i="43"/>
  <c r="U22" i="43"/>
  <c r="U21" i="43"/>
  <c r="U20" i="43"/>
  <c r="U19" i="43"/>
  <c r="U18" i="43"/>
  <c r="U17" i="43"/>
  <c r="U16" i="43"/>
  <c r="U15" i="43"/>
  <c r="U14" i="43"/>
  <c r="U13" i="43"/>
  <c r="U12" i="43"/>
  <c r="U11" i="43"/>
  <c r="U10" i="43"/>
  <c r="U9" i="43"/>
  <c r="U8" i="43"/>
  <c r="U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9" i="43"/>
  <c r="J18" i="43"/>
  <c r="J17" i="43"/>
  <c r="J16" i="43"/>
  <c r="J15" i="43"/>
  <c r="J14" i="43"/>
  <c r="J13" i="43"/>
  <c r="J12" i="43"/>
  <c r="J11" i="43"/>
  <c r="J10" i="43"/>
  <c r="J9" i="43"/>
  <c r="J8" i="43"/>
  <c r="J7" i="43"/>
  <c r="B52" i="59" l="1"/>
  <c r="AA20" i="59" s="1"/>
  <c r="C52" i="59"/>
  <c r="C53" i="59" s="1"/>
  <c r="Y20" i="59"/>
  <c r="D51" i="59" l="1"/>
  <c r="C54" i="59"/>
  <c r="AD20" i="59" s="1"/>
  <c r="D52" i="59" l="1"/>
  <c r="C51" i="43" l="1"/>
  <c r="C50" i="43"/>
  <c r="G11" i="31" l="1"/>
  <c r="K202" i="30" l="1"/>
  <c r="K201" i="30"/>
  <c r="K200" i="30"/>
  <c r="K199" i="30"/>
  <c r="K198" i="30"/>
  <c r="K197" i="30"/>
  <c r="K196" i="30"/>
  <c r="K195" i="30"/>
  <c r="K194" i="30"/>
  <c r="K193" i="30"/>
  <c r="K192" i="30"/>
  <c r="K191" i="30"/>
  <c r="K190" i="30"/>
  <c r="K189" i="30"/>
  <c r="K188" i="30"/>
  <c r="K187" i="30"/>
  <c r="K186" i="30"/>
  <c r="K185" i="30"/>
  <c r="K184" i="30"/>
  <c r="K183" i="30"/>
  <c r="K182" i="30"/>
  <c r="K181" i="30"/>
  <c r="K180" i="30"/>
  <c r="K179" i="30"/>
  <c r="K178" i="30"/>
  <c r="K177" i="30"/>
  <c r="K176" i="30"/>
  <c r="K175" i="30"/>
  <c r="K174" i="30"/>
  <c r="K173" i="30"/>
  <c r="K172" i="30"/>
  <c r="K171" i="30"/>
  <c r="K170" i="30"/>
  <c r="K169" i="30"/>
  <c r="K168" i="30"/>
  <c r="K167" i="30"/>
  <c r="K166" i="30"/>
  <c r="K165" i="30"/>
  <c r="K164" i="30"/>
  <c r="K163" i="30"/>
  <c r="K162" i="30"/>
  <c r="K161" i="30"/>
  <c r="K160" i="30"/>
  <c r="K159" i="30"/>
  <c r="K158" i="30"/>
  <c r="K157" i="30"/>
  <c r="K156" i="30"/>
  <c r="K155" i="30"/>
  <c r="K154" i="30"/>
  <c r="K153" i="30"/>
  <c r="K152" i="30"/>
  <c r="K151" i="30"/>
  <c r="K150" i="30"/>
  <c r="K149" i="30"/>
  <c r="K148" i="30"/>
  <c r="K147" i="30"/>
  <c r="K146" i="30"/>
  <c r="K145" i="30"/>
  <c r="K144" i="30"/>
  <c r="K143" i="30"/>
  <c r="K142" i="30"/>
  <c r="K141" i="30"/>
  <c r="K140" i="30"/>
  <c r="K139" i="30"/>
  <c r="K138" i="30"/>
  <c r="K137" i="30"/>
  <c r="K136" i="30"/>
  <c r="K135" i="30"/>
  <c r="K134" i="30"/>
  <c r="K133" i="30"/>
  <c r="K132" i="30"/>
  <c r="K131" i="30"/>
  <c r="K130" i="30"/>
  <c r="K129" i="30"/>
  <c r="K128" i="30"/>
  <c r="K127" i="30"/>
  <c r="K126" i="30"/>
  <c r="K125" i="30"/>
  <c r="K124" i="30"/>
  <c r="K123" i="30"/>
  <c r="K122" i="30"/>
  <c r="K121" i="30"/>
  <c r="K120" i="30"/>
  <c r="K119" i="30"/>
  <c r="K118" i="30"/>
  <c r="K117" i="30"/>
  <c r="K116" i="30"/>
  <c r="K115" i="30"/>
  <c r="K114" i="30"/>
  <c r="K113" i="30"/>
  <c r="K112" i="30"/>
  <c r="K111" i="30"/>
  <c r="K110" i="30"/>
  <c r="K109" i="30"/>
  <c r="K108" i="30"/>
  <c r="K107" i="30"/>
  <c r="K106" i="30"/>
  <c r="K105" i="30"/>
  <c r="K104" i="30"/>
  <c r="K103" i="30"/>
  <c r="K102" i="30"/>
  <c r="K101" i="30"/>
  <c r="K100" i="30"/>
  <c r="K99" i="30"/>
  <c r="K98" i="30"/>
  <c r="K97" i="30"/>
  <c r="K96" i="30"/>
  <c r="K95" i="30"/>
  <c r="K94" i="30"/>
  <c r="K93" i="30"/>
  <c r="K92" i="30"/>
  <c r="K91" i="30"/>
  <c r="K90" i="30"/>
  <c r="K89" i="30"/>
  <c r="K88" i="30"/>
  <c r="K87" i="30"/>
  <c r="K86" i="30"/>
  <c r="K85" i="30"/>
  <c r="K84" i="30"/>
  <c r="K83" i="30"/>
  <c r="K82" i="30"/>
  <c r="K81" i="30"/>
  <c r="K80" i="30"/>
  <c r="K79" i="30"/>
  <c r="K78" i="30"/>
  <c r="K77" i="30"/>
  <c r="K76" i="30"/>
  <c r="K75" i="30"/>
  <c r="K74" i="30"/>
  <c r="K73" i="30"/>
  <c r="K72" i="30"/>
  <c r="K71" i="30"/>
  <c r="K70" i="30"/>
  <c r="K69" i="30"/>
  <c r="K68" i="30"/>
  <c r="K67" i="30"/>
  <c r="K66" i="30"/>
  <c r="K65" i="30"/>
  <c r="K64" i="30"/>
  <c r="K63" i="30"/>
  <c r="K62" i="30"/>
  <c r="K61" i="30"/>
  <c r="K60" i="30"/>
  <c r="K59" i="30"/>
  <c r="K58" i="30"/>
  <c r="K57" i="30"/>
  <c r="K56" i="30"/>
  <c r="K55" i="30"/>
  <c r="K54" i="30"/>
  <c r="K53" i="30"/>
  <c r="K52" i="30"/>
  <c r="K51" i="30"/>
  <c r="K50" i="30"/>
  <c r="K49" i="30"/>
  <c r="K48" i="30"/>
  <c r="K47" i="30"/>
  <c r="K46" i="30"/>
  <c r="K45" i="30"/>
  <c r="K44" i="30"/>
  <c r="K43" i="30"/>
  <c r="K42" i="30"/>
  <c r="K41" i="30"/>
  <c r="K40" i="30"/>
  <c r="K39" i="30"/>
  <c r="K38" i="30"/>
  <c r="K37" i="30"/>
  <c r="K36" i="30"/>
  <c r="K35" i="30"/>
  <c r="K34" i="30"/>
  <c r="K33" i="30"/>
  <c r="K32" i="30"/>
  <c r="K31" i="30"/>
  <c r="K30" i="30"/>
  <c r="K29" i="30"/>
  <c r="K28" i="30"/>
  <c r="K27" i="30"/>
  <c r="K26" i="30"/>
  <c r="K25" i="30"/>
  <c r="K24" i="30"/>
  <c r="K23" i="30"/>
  <c r="K22" i="30"/>
  <c r="K21" i="30"/>
  <c r="K20" i="30"/>
  <c r="K19" i="30"/>
  <c r="K18" i="30"/>
  <c r="K17" i="30"/>
  <c r="K16" i="30"/>
  <c r="K15" i="30"/>
  <c r="K14" i="30"/>
  <c r="K13" i="30"/>
  <c r="K12" i="30"/>
  <c r="K11" i="30"/>
  <c r="K10" i="30"/>
  <c r="K9" i="30"/>
  <c r="K8" i="30"/>
  <c r="K7" i="30"/>
  <c r="K6" i="30"/>
  <c r="K5" i="30"/>
  <c r="K4" i="30"/>
  <c r="K3" i="30"/>
  <c r="C22" i="31"/>
  <c r="C23" i="31" s="1"/>
  <c r="J1" i="30"/>
  <c r="K1" i="30"/>
  <c r="G23" i="31" l="1"/>
  <c r="E23" i="31"/>
  <c r="C24" i="31"/>
  <c r="E22" i="31"/>
  <c r="E25" i="31" s="1"/>
  <c r="G22" i="31"/>
  <c r="G24" i="31" l="1"/>
  <c r="G25" i="31" s="1"/>
  <c r="E24" i="31"/>
  <c r="W16" i="43" l="1"/>
  <c r="W15" i="43"/>
  <c r="W14" i="43"/>
  <c r="W13" i="43"/>
  <c r="P53" i="43" l="1"/>
  <c r="B51" i="43"/>
  <c r="Z20" i="43" s="1"/>
  <c r="C52" i="43"/>
  <c r="B50" i="43"/>
  <c r="N47" i="43"/>
  <c r="G46" i="43"/>
  <c r="F46" i="43"/>
  <c r="E46" i="43"/>
  <c r="D46" i="43"/>
  <c r="G45" i="43"/>
  <c r="F45" i="43"/>
  <c r="E45" i="43"/>
  <c r="D45" i="43"/>
  <c r="G44" i="43"/>
  <c r="F44" i="43"/>
  <c r="E44" i="43"/>
  <c r="D44" i="43"/>
  <c r="G43" i="43"/>
  <c r="F43" i="43"/>
  <c r="E43" i="43"/>
  <c r="D43" i="43"/>
  <c r="G42" i="43"/>
  <c r="F42" i="43"/>
  <c r="E42" i="43"/>
  <c r="D42" i="43"/>
  <c r="G41" i="43"/>
  <c r="F41" i="43"/>
  <c r="E41" i="43"/>
  <c r="D41" i="43"/>
  <c r="R40" i="43"/>
  <c r="Q40" i="43"/>
  <c r="P40" i="43"/>
  <c r="O40" i="43"/>
  <c r="G40" i="43"/>
  <c r="F40" i="43"/>
  <c r="E40" i="43"/>
  <c r="D40" i="43"/>
  <c r="R39" i="43"/>
  <c r="Q39" i="43"/>
  <c r="P39" i="43"/>
  <c r="O39" i="43"/>
  <c r="G39" i="43"/>
  <c r="F39" i="43"/>
  <c r="E39" i="43"/>
  <c r="D39" i="43"/>
  <c r="R38" i="43"/>
  <c r="Q38" i="43"/>
  <c r="P38" i="43"/>
  <c r="O38" i="43"/>
  <c r="G38" i="43"/>
  <c r="F38" i="43"/>
  <c r="E38" i="43"/>
  <c r="D38" i="43"/>
  <c r="R37" i="43"/>
  <c r="Q37" i="43"/>
  <c r="P37" i="43"/>
  <c r="O37" i="43"/>
  <c r="G37" i="43"/>
  <c r="F37" i="43"/>
  <c r="E37" i="43"/>
  <c r="D37" i="43"/>
  <c r="R36" i="43"/>
  <c r="Q36" i="43"/>
  <c r="P36" i="43"/>
  <c r="O36" i="43"/>
  <c r="G36" i="43"/>
  <c r="F36" i="43"/>
  <c r="E36" i="43"/>
  <c r="D36" i="43"/>
  <c r="R35" i="43"/>
  <c r="Q35" i="43"/>
  <c r="P35" i="43"/>
  <c r="O35" i="43"/>
  <c r="G35" i="43"/>
  <c r="F35" i="43"/>
  <c r="E35" i="43"/>
  <c r="D35" i="43"/>
  <c r="R34" i="43"/>
  <c r="Q34" i="43"/>
  <c r="P34" i="43"/>
  <c r="O34" i="43"/>
  <c r="G34" i="43"/>
  <c r="F34" i="43"/>
  <c r="E34" i="43"/>
  <c r="D34" i="43"/>
  <c r="R33" i="43"/>
  <c r="Q33" i="43"/>
  <c r="P33" i="43"/>
  <c r="O33" i="43"/>
  <c r="G33" i="43"/>
  <c r="F33" i="43"/>
  <c r="E33" i="43"/>
  <c r="D33" i="43"/>
  <c r="R32" i="43"/>
  <c r="Q32" i="43"/>
  <c r="P32" i="43"/>
  <c r="O32" i="43"/>
  <c r="G32" i="43"/>
  <c r="F32" i="43"/>
  <c r="E32" i="43"/>
  <c r="D32" i="43"/>
  <c r="R31" i="43"/>
  <c r="Q31" i="43"/>
  <c r="P31" i="43"/>
  <c r="O31" i="43"/>
  <c r="G31" i="43"/>
  <c r="F31" i="43"/>
  <c r="E31" i="43"/>
  <c r="D31" i="43"/>
  <c r="R30" i="43"/>
  <c r="Q30" i="43"/>
  <c r="P30" i="43"/>
  <c r="O30" i="43"/>
  <c r="G30" i="43"/>
  <c r="F30" i="43"/>
  <c r="E30" i="43"/>
  <c r="D30" i="43"/>
  <c r="R29" i="43"/>
  <c r="Q29" i="43"/>
  <c r="P29" i="43"/>
  <c r="O29" i="43"/>
  <c r="G29" i="43"/>
  <c r="F29" i="43"/>
  <c r="E29" i="43"/>
  <c r="D29" i="43"/>
  <c r="R28" i="43"/>
  <c r="Q28" i="43"/>
  <c r="P28" i="43"/>
  <c r="O28" i="43"/>
  <c r="G28" i="43"/>
  <c r="F28" i="43"/>
  <c r="E28" i="43"/>
  <c r="D28" i="43"/>
  <c r="R27" i="43"/>
  <c r="Q27" i="43"/>
  <c r="P27" i="43"/>
  <c r="O27" i="43"/>
  <c r="G27" i="43"/>
  <c r="F27" i="43"/>
  <c r="E27" i="43"/>
  <c r="D27" i="43"/>
  <c r="R26" i="43"/>
  <c r="Q26" i="43"/>
  <c r="P26" i="43"/>
  <c r="O26" i="43"/>
  <c r="G26" i="43"/>
  <c r="F26" i="43"/>
  <c r="E26" i="43"/>
  <c r="D26" i="43"/>
  <c r="R25" i="43"/>
  <c r="Q25" i="43"/>
  <c r="P25" i="43"/>
  <c r="O25" i="43"/>
  <c r="G25" i="43"/>
  <c r="F25" i="43"/>
  <c r="E25" i="43"/>
  <c r="D25" i="43"/>
  <c r="R24" i="43"/>
  <c r="Q24" i="43"/>
  <c r="P24" i="43"/>
  <c r="O24" i="43"/>
  <c r="G24" i="43"/>
  <c r="F24" i="43"/>
  <c r="E24" i="43"/>
  <c r="D24" i="43"/>
  <c r="R23" i="43"/>
  <c r="Q23" i="43"/>
  <c r="P23" i="43"/>
  <c r="O23" i="43"/>
  <c r="G23" i="43"/>
  <c r="F23" i="43"/>
  <c r="E23" i="43"/>
  <c r="D23" i="43"/>
  <c r="R22" i="43"/>
  <c r="Q22" i="43"/>
  <c r="P22" i="43"/>
  <c r="O22" i="43"/>
  <c r="G22" i="43"/>
  <c r="F22" i="43"/>
  <c r="E22" i="43"/>
  <c r="D22" i="43"/>
  <c r="R21" i="43"/>
  <c r="Q21" i="43"/>
  <c r="P21" i="43"/>
  <c r="O21" i="43"/>
  <c r="G21" i="43"/>
  <c r="F21" i="43"/>
  <c r="E21" i="43"/>
  <c r="D21" i="43"/>
  <c r="R20" i="43"/>
  <c r="Q20" i="43"/>
  <c r="P20" i="43"/>
  <c r="O20" i="43"/>
  <c r="G20" i="43"/>
  <c r="F20" i="43"/>
  <c r="E20" i="43"/>
  <c r="D20" i="43"/>
  <c r="R19" i="43"/>
  <c r="Q19" i="43"/>
  <c r="P19" i="43"/>
  <c r="O19" i="43"/>
  <c r="G19" i="43"/>
  <c r="F19" i="43"/>
  <c r="E19" i="43"/>
  <c r="D19" i="43"/>
  <c r="R18" i="43"/>
  <c r="Q18" i="43"/>
  <c r="P18" i="43"/>
  <c r="O18" i="43"/>
  <c r="G18" i="43"/>
  <c r="F18" i="43"/>
  <c r="E18" i="43"/>
  <c r="D18" i="43"/>
  <c r="R17" i="43"/>
  <c r="Q17" i="43"/>
  <c r="P17" i="43"/>
  <c r="O17" i="43"/>
  <c r="G17" i="43"/>
  <c r="F17" i="43"/>
  <c r="E17" i="43"/>
  <c r="D17" i="43"/>
  <c r="R16" i="43"/>
  <c r="Q16" i="43"/>
  <c r="P16" i="43"/>
  <c r="O16" i="43"/>
  <c r="G16" i="43"/>
  <c r="F16" i="43"/>
  <c r="E16" i="43"/>
  <c r="D16" i="43"/>
  <c r="R15" i="43"/>
  <c r="Q15" i="43"/>
  <c r="P15" i="43"/>
  <c r="O15" i="43"/>
  <c r="G15" i="43"/>
  <c r="F15" i="43"/>
  <c r="E15" i="43"/>
  <c r="D15" i="43"/>
  <c r="R14" i="43"/>
  <c r="Q14" i="43"/>
  <c r="P14" i="43"/>
  <c r="O14" i="43"/>
  <c r="G14" i="43"/>
  <c r="F14" i="43"/>
  <c r="E14" i="43"/>
  <c r="D14" i="43"/>
  <c r="R13" i="43"/>
  <c r="Q13" i="43"/>
  <c r="P13" i="43"/>
  <c r="O13" i="43"/>
  <c r="G13" i="43"/>
  <c r="F13" i="43"/>
  <c r="E13" i="43"/>
  <c r="D13" i="43"/>
  <c r="R12" i="43"/>
  <c r="Q12" i="43"/>
  <c r="P12" i="43"/>
  <c r="O12" i="43"/>
  <c r="G12" i="43"/>
  <c r="F12" i="43"/>
  <c r="E12" i="43"/>
  <c r="D12" i="43"/>
  <c r="R11" i="43"/>
  <c r="Q11" i="43"/>
  <c r="P11" i="43"/>
  <c r="O11" i="43"/>
  <c r="G11" i="43"/>
  <c r="F11" i="43"/>
  <c r="E11" i="43"/>
  <c r="D11" i="43"/>
  <c r="R10" i="43"/>
  <c r="Q10" i="43"/>
  <c r="P10" i="43"/>
  <c r="O10" i="43"/>
  <c r="G10" i="43"/>
  <c r="F10" i="43"/>
  <c r="E10" i="43"/>
  <c r="D10" i="43"/>
  <c r="R9" i="43"/>
  <c r="Q9" i="43"/>
  <c r="P9" i="43"/>
  <c r="O9" i="43"/>
  <c r="G9" i="43"/>
  <c r="F9" i="43"/>
  <c r="E9" i="43"/>
  <c r="D9" i="43"/>
  <c r="R8" i="43"/>
  <c r="Q8" i="43"/>
  <c r="P8" i="43"/>
  <c r="O8" i="43"/>
  <c r="G8" i="43"/>
  <c r="F8" i="43"/>
  <c r="E8" i="43"/>
  <c r="D8" i="43"/>
  <c r="R7" i="43"/>
  <c r="Q7" i="43"/>
  <c r="P7" i="43"/>
  <c r="O7" i="43"/>
  <c r="S1" i="43"/>
  <c r="W20" i="43" s="1"/>
  <c r="C53" i="43" l="1"/>
  <c r="D51" i="43"/>
  <c r="B52" i="43"/>
  <c r="AA20" i="43" s="1"/>
  <c r="Y20" i="43"/>
  <c r="C54" i="43" l="1"/>
  <c r="AD20" i="43" s="1"/>
  <c r="D52" i="43" l="1"/>
  <c r="AC13" i="34" l="1"/>
  <c r="AC16" i="34"/>
  <c r="AC15" i="34"/>
  <c r="AC14" i="34"/>
  <c r="AB16" i="34"/>
  <c r="AA16" i="34"/>
  <c r="Z16" i="34"/>
  <c r="Y16" i="34"/>
  <c r="X16" i="34"/>
  <c r="W16" i="34"/>
  <c r="AB15" i="34"/>
  <c r="AA15" i="34"/>
  <c r="Z15" i="34"/>
  <c r="Y15" i="34"/>
  <c r="X15" i="34"/>
  <c r="W15" i="34"/>
  <c r="AB14" i="34"/>
  <c r="AA14" i="34"/>
  <c r="Z14" i="34"/>
  <c r="Y14" i="34"/>
  <c r="X14" i="34"/>
  <c r="W14" i="34"/>
  <c r="AB13" i="34"/>
  <c r="AA13" i="34"/>
  <c r="Z13" i="34"/>
  <c r="Y13" i="34"/>
  <c r="X13" i="34"/>
  <c r="W13" i="34"/>
  <c r="O52" i="34"/>
  <c r="B52" i="34"/>
  <c r="B53" i="34" s="1"/>
  <c r="AD20" i="34" s="1"/>
  <c r="C50" i="34"/>
  <c r="AA20" i="34" s="1"/>
  <c r="B50" i="34"/>
  <c r="X20" i="34" s="1"/>
  <c r="O49" i="34"/>
  <c r="C49" i="34"/>
  <c r="B49" i="34"/>
  <c r="M47" i="34"/>
  <c r="I46" i="34"/>
  <c r="G46" i="34"/>
  <c r="F46" i="34"/>
  <c r="E46" i="34"/>
  <c r="D46" i="34"/>
  <c r="C46" i="34"/>
  <c r="I45" i="34"/>
  <c r="G45" i="34"/>
  <c r="F45" i="34"/>
  <c r="E45" i="34"/>
  <c r="D45" i="34"/>
  <c r="C45" i="34"/>
  <c r="I44" i="34"/>
  <c r="G44" i="34"/>
  <c r="F44" i="34"/>
  <c r="E44" i="34"/>
  <c r="D44" i="34"/>
  <c r="C44" i="34"/>
  <c r="I43" i="34"/>
  <c r="G43" i="34"/>
  <c r="F43" i="34"/>
  <c r="E43" i="34"/>
  <c r="D43" i="34"/>
  <c r="C43" i="34"/>
  <c r="I42" i="34"/>
  <c r="G42" i="34"/>
  <c r="F42" i="34"/>
  <c r="E42" i="34"/>
  <c r="D42" i="34"/>
  <c r="C42" i="34"/>
  <c r="I41" i="34"/>
  <c r="G41" i="34"/>
  <c r="F41" i="34"/>
  <c r="E41" i="34"/>
  <c r="D41" i="34"/>
  <c r="C41" i="34"/>
  <c r="S40" i="34"/>
  <c r="Q40" i="34"/>
  <c r="P40" i="34"/>
  <c r="O40" i="34"/>
  <c r="N40" i="34"/>
  <c r="M40" i="34"/>
  <c r="I40" i="34"/>
  <c r="G40" i="34"/>
  <c r="F40" i="34"/>
  <c r="E40" i="34"/>
  <c r="D40" i="34"/>
  <c r="C40" i="34"/>
  <c r="S39" i="34"/>
  <c r="Q39" i="34"/>
  <c r="P39" i="34"/>
  <c r="O39" i="34"/>
  <c r="N39" i="34"/>
  <c r="M39" i="34"/>
  <c r="I39" i="34"/>
  <c r="G39" i="34"/>
  <c r="F39" i="34"/>
  <c r="E39" i="34"/>
  <c r="D39" i="34"/>
  <c r="C39" i="34"/>
  <c r="S38" i="34"/>
  <c r="Q38" i="34"/>
  <c r="P38" i="34"/>
  <c r="O38" i="34"/>
  <c r="N38" i="34"/>
  <c r="M38" i="34"/>
  <c r="I38" i="34"/>
  <c r="G38" i="34"/>
  <c r="F38" i="34"/>
  <c r="E38" i="34"/>
  <c r="D38" i="34"/>
  <c r="C38" i="34"/>
  <c r="S37" i="34"/>
  <c r="Q37" i="34"/>
  <c r="P37" i="34"/>
  <c r="O37" i="34"/>
  <c r="N37" i="34"/>
  <c r="M37" i="34"/>
  <c r="I37" i="34"/>
  <c r="G37" i="34"/>
  <c r="F37" i="34"/>
  <c r="E37" i="34"/>
  <c r="D37" i="34"/>
  <c r="C37" i="34"/>
  <c r="S36" i="34"/>
  <c r="Q36" i="34"/>
  <c r="P36" i="34"/>
  <c r="O36" i="34"/>
  <c r="N36" i="34"/>
  <c r="M36" i="34"/>
  <c r="I36" i="34"/>
  <c r="G36" i="34"/>
  <c r="F36" i="34"/>
  <c r="E36" i="34"/>
  <c r="D36" i="34"/>
  <c r="C36" i="34"/>
  <c r="S35" i="34"/>
  <c r="Q35" i="34"/>
  <c r="P35" i="34"/>
  <c r="O35" i="34"/>
  <c r="N35" i="34"/>
  <c r="M35" i="34"/>
  <c r="I35" i="34"/>
  <c r="G35" i="34"/>
  <c r="F35" i="34"/>
  <c r="E35" i="34"/>
  <c r="D35" i="34"/>
  <c r="C35" i="34"/>
  <c r="S34" i="34"/>
  <c r="Q34" i="34"/>
  <c r="P34" i="34"/>
  <c r="O34" i="34"/>
  <c r="N34" i="34"/>
  <c r="M34" i="34"/>
  <c r="I34" i="34"/>
  <c r="G34" i="34"/>
  <c r="F34" i="34"/>
  <c r="E34" i="34"/>
  <c r="D34" i="34"/>
  <c r="C34" i="34"/>
  <c r="S33" i="34"/>
  <c r="Q33" i="34"/>
  <c r="P33" i="34"/>
  <c r="O33" i="34"/>
  <c r="N33" i="34"/>
  <c r="M33" i="34"/>
  <c r="I33" i="34"/>
  <c r="G33" i="34"/>
  <c r="F33" i="34"/>
  <c r="E33" i="34"/>
  <c r="D33" i="34"/>
  <c r="C33" i="34"/>
  <c r="S32" i="34"/>
  <c r="Q32" i="34"/>
  <c r="P32" i="34"/>
  <c r="O32" i="34"/>
  <c r="N32" i="34"/>
  <c r="M32" i="34"/>
  <c r="I32" i="34"/>
  <c r="G32" i="34"/>
  <c r="F32" i="34"/>
  <c r="E32" i="34"/>
  <c r="D32" i="34"/>
  <c r="C32" i="34"/>
  <c r="S31" i="34"/>
  <c r="Q31" i="34"/>
  <c r="P31" i="34"/>
  <c r="O31" i="34"/>
  <c r="N31" i="34"/>
  <c r="M31" i="34"/>
  <c r="I31" i="34"/>
  <c r="G31" i="34"/>
  <c r="F31" i="34"/>
  <c r="E31" i="34"/>
  <c r="D31" i="34"/>
  <c r="C31" i="34"/>
  <c r="S30" i="34"/>
  <c r="Q30" i="34"/>
  <c r="P30" i="34"/>
  <c r="O30" i="34"/>
  <c r="N30" i="34"/>
  <c r="M30" i="34"/>
  <c r="I30" i="34"/>
  <c r="G30" i="34"/>
  <c r="F30" i="34"/>
  <c r="E30" i="34"/>
  <c r="D30" i="34"/>
  <c r="C30" i="34"/>
  <c r="S29" i="34"/>
  <c r="Q29" i="34"/>
  <c r="P29" i="34"/>
  <c r="O29" i="34"/>
  <c r="N29" i="34"/>
  <c r="M29" i="34"/>
  <c r="I29" i="34"/>
  <c r="G29" i="34"/>
  <c r="F29" i="34"/>
  <c r="E29" i="34"/>
  <c r="D29" i="34"/>
  <c r="C29" i="34"/>
  <c r="S28" i="34"/>
  <c r="Q28" i="34"/>
  <c r="P28" i="34"/>
  <c r="O28" i="34"/>
  <c r="N28" i="34"/>
  <c r="M28" i="34"/>
  <c r="I28" i="34"/>
  <c r="G28" i="34"/>
  <c r="F28" i="34"/>
  <c r="E28" i="34"/>
  <c r="D28" i="34"/>
  <c r="C28" i="34"/>
  <c r="S27" i="34"/>
  <c r="Q27" i="34"/>
  <c r="P27" i="34"/>
  <c r="O27" i="34"/>
  <c r="N27" i="34"/>
  <c r="M27" i="34"/>
  <c r="I27" i="34"/>
  <c r="G27" i="34"/>
  <c r="F27" i="34"/>
  <c r="E27" i="34"/>
  <c r="D27" i="34"/>
  <c r="C27" i="34"/>
  <c r="S26" i="34"/>
  <c r="Q26" i="34"/>
  <c r="P26" i="34"/>
  <c r="O26" i="34"/>
  <c r="N26" i="34"/>
  <c r="M26" i="34"/>
  <c r="I26" i="34"/>
  <c r="G26" i="34"/>
  <c r="F26" i="34"/>
  <c r="E26" i="34"/>
  <c r="D26" i="34"/>
  <c r="C26" i="34"/>
  <c r="S25" i="34"/>
  <c r="Q25" i="34"/>
  <c r="P25" i="34"/>
  <c r="O25" i="34"/>
  <c r="N25" i="34"/>
  <c r="M25" i="34"/>
  <c r="I25" i="34"/>
  <c r="G25" i="34"/>
  <c r="F25" i="34"/>
  <c r="E25" i="34"/>
  <c r="D25" i="34"/>
  <c r="C25" i="34"/>
  <c r="S24" i="34"/>
  <c r="Q24" i="34"/>
  <c r="P24" i="34"/>
  <c r="O24" i="34"/>
  <c r="N24" i="34"/>
  <c r="M24" i="34"/>
  <c r="I24" i="34"/>
  <c r="G24" i="34"/>
  <c r="F24" i="34"/>
  <c r="E24" i="34"/>
  <c r="D24" i="34"/>
  <c r="C24" i="34"/>
  <c r="S23" i="34"/>
  <c r="Q23" i="34"/>
  <c r="P23" i="34"/>
  <c r="O23" i="34"/>
  <c r="N23" i="34"/>
  <c r="M23" i="34"/>
  <c r="I23" i="34"/>
  <c r="G23" i="34"/>
  <c r="F23" i="34"/>
  <c r="E23" i="34"/>
  <c r="D23" i="34"/>
  <c r="C23" i="34"/>
  <c r="S22" i="34"/>
  <c r="Q22" i="34"/>
  <c r="P22" i="34"/>
  <c r="O22" i="34"/>
  <c r="N22" i="34"/>
  <c r="M22" i="34"/>
  <c r="I22" i="34"/>
  <c r="G22" i="34"/>
  <c r="F22" i="34"/>
  <c r="E22" i="34"/>
  <c r="D22" i="34"/>
  <c r="C22" i="34"/>
  <c r="S21" i="34"/>
  <c r="Q21" i="34"/>
  <c r="P21" i="34"/>
  <c r="O21" i="34"/>
  <c r="N21" i="34"/>
  <c r="M21" i="34"/>
  <c r="I21" i="34"/>
  <c r="G21" i="34"/>
  <c r="F21" i="34"/>
  <c r="E21" i="34"/>
  <c r="D21" i="34"/>
  <c r="C21" i="34"/>
  <c r="S20" i="34"/>
  <c r="Q20" i="34"/>
  <c r="P20" i="34"/>
  <c r="O20" i="34"/>
  <c r="N20" i="34"/>
  <c r="M20" i="34"/>
  <c r="I20" i="34"/>
  <c r="G20" i="34"/>
  <c r="F20" i="34"/>
  <c r="E20" i="34"/>
  <c r="D20" i="34"/>
  <c r="C20" i="34"/>
  <c r="S19" i="34"/>
  <c r="Q19" i="34"/>
  <c r="P19" i="34"/>
  <c r="O19" i="34"/>
  <c r="N19" i="34"/>
  <c r="M19" i="34"/>
  <c r="I19" i="34"/>
  <c r="G19" i="34"/>
  <c r="F19" i="34"/>
  <c r="E19" i="34"/>
  <c r="D19" i="34"/>
  <c r="C19" i="34"/>
  <c r="S18" i="34"/>
  <c r="Q18" i="34"/>
  <c r="P18" i="34"/>
  <c r="O18" i="34"/>
  <c r="N18" i="34"/>
  <c r="M18" i="34"/>
  <c r="I18" i="34"/>
  <c r="G18" i="34"/>
  <c r="F18" i="34"/>
  <c r="E18" i="34"/>
  <c r="D18" i="34"/>
  <c r="C18" i="34"/>
  <c r="S17" i="34"/>
  <c r="Q17" i="34"/>
  <c r="P17" i="34"/>
  <c r="O17" i="34"/>
  <c r="N17" i="34"/>
  <c r="M17" i="34"/>
  <c r="I17" i="34"/>
  <c r="G17" i="34"/>
  <c r="F17" i="34"/>
  <c r="E17" i="34"/>
  <c r="D17" i="34"/>
  <c r="C17" i="34"/>
  <c r="S16" i="34"/>
  <c r="Q16" i="34"/>
  <c r="P16" i="34"/>
  <c r="O16" i="34"/>
  <c r="N16" i="34"/>
  <c r="M16" i="34"/>
  <c r="I16" i="34"/>
  <c r="G16" i="34"/>
  <c r="F16" i="34"/>
  <c r="E16" i="34"/>
  <c r="D16" i="34"/>
  <c r="C16" i="34"/>
  <c r="S15" i="34"/>
  <c r="Q15" i="34"/>
  <c r="P15" i="34"/>
  <c r="O15" i="34"/>
  <c r="N15" i="34"/>
  <c r="M15" i="34"/>
  <c r="I15" i="34"/>
  <c r="G15" i="34"/>
  <c r="F15" i="34"/>
  <c r="E15" i="34"/>
  <c r="D15" i="34"/>
  <c r="C15" i="34"/>
  <c r="S14" i="34"/>
  <c r="Q14" i="34"/>
  <c r="P14" i="34"/>
  <c r="O14" i="34"/>
  <c r="N14" i="34"/>
  <c r="M14" i="34"/>
  <c r="I14" i="34"/>
  <c r="G14" i="34"/>
  <c r="F14" i="34"/>
  <c r="E14" i="34"/>
  <c r="D14" i="34"/>
  <c r="C14" i="34"/>
  <c r="S13" i="34"/>
  <c r="Q13" i="34"/>
  <c r="P13" i="34"/>
  <c r="V16" i="34" s="1"/>
  <c r="O13" i="34"/>
  <c r="N13" i="34"/>
  <c r="M13" i="34"/>
  <c r="I13" i="34"/>
  <c r="G13" i="34"/>
  <c r="F13" i="34"/>
  <c r="V15" i="34" s="1"/>
  <c r="E13" i="34"/>
  <c r="D13" i="34"/>
  <c r="C13" i="34"/>
  <c r="S12" i="34"/>
  <c r="Q12" i="34"/>
  <c r="P12" i="34"/>
  <c r="O12" i="34"/>
  <c r="N12" i="34"/>
  <c r="M12" i="34"/>
  <c r="I12" i="34"/>
  <c r="G12" i="34"/>
  <c r="F12" i="34"/>
  <c r="E12" i="34"/>
  <c r="D12" i="34"/>
  <c r="C12" i="34"/>
  <c r="S11" i="34"/>
  <c r="Q11" i="34"/>
  <c r="P11" i="34"/>
  <c r="O11" i="34"/>
  <c r="N11" i="34"/>
  <c r="M11" i="34"/>
  <c r="I11" i="34"/>
  <c r="G11" i="34"/>
  <c r="F11" i="34"/>
  <c r="E11" i="34"/>
  <c r="D11" i="34"/>
  <c r="C11" i="34"/>
  <c r="S10" i="34"/>
  <c r="Q10" i="34"/>
  <c r="P10" i="34"/>
  <c r="O10" i="34"/>
  <c r="N10" i="34"/>
  <c r="M10" i="34"/>
  <c r="I10" i="34"/>
  <c r="G10" i="34"/>
  <c r="F10" i="34"/>
  <c r="E10" i="34"/>
  <c r="D10" i="34"/>
  <c r="C10" i="34"/>
  <c r="S9" i="34"/>
  <c r="Q9" i="34"/>
  <c r="P9" i="34"/>
  <c r="O9" i="34"/>
  <c r="N9" i="34"/>
  <c r="M9" i="34"/>
  <c r="I9" i="34"/>
  <c r="G9" i="34"/>
  <c r="F9" i="34"/>
  <c r="E9" i="34"/>
  <c r="D9" i="34"/>
  <c r="C9" i="34"/>
  <c r="S8" i="34"/>
  <c r="Q8" i="34"/>
  <c r="P8" i="34"/>
  <c r="O8" i="34"/>
  <c r="N8" i="34"/>
  <c r="M8" i="34"/>
  <c r="I8" i="34"/>
  <c r="G8" i="34"/>
  <c r="F8" i="34"/>
  <c r="E8" i="34"/>
  <c r="D8" i="34"/>
  <c r="C8" i="34"/>
  <c r="S7" i="34"/>
  <c r="Q7" i="34"/>
  <c r="P7" i="34"/>
  <c r="V14" i="34" s="1"/>
  <c r="O7" i="34"/>
  <c r="N7" i="34"/>
  <c r="M7" i="34"/>
  <c r="I7" i="34"/>
  <c r="G7" i="34"/>
  <c r="F7" i="34"/>
  <c r="V13" i="34" s="1"/>
  <c r="E7" i="34"/>
  <c r="D7" i="34"/>
  <c r="C7" i="34"/>
  <c r="R1" i="34"/>
  <c r="U20" i="34" s="1"/>
  <c r="C1" i="30"/>
  <c r="I1" i="30"/>
  <c r="H1" i="30"/>
  <c r="G1" i="30"/>
  <c r="F1" i="30"/>
  <c r="E1" i="30"/>
  <c r="D1" i="30"/>
  <c r="B51" i="34" l="1"/>
  <c r="Y20" i="34" s="1"/>
  <c r="D49" i="34"/>
  <c r="W20" i="34"/>
  <c r="C51" i="34"/>
  <c r="AB20" i="34" s="1"/>
  <c r="Z20" i="34"/>
  <c r="G7" i="43"/>
  <c r="D7" i="43"/>
  <c r="E7" i="43"/>
  <c r="C52" i="34" l="1"/>
  <c r="D50" i="34"/>
  <c r="C53" i="34"/>
  <c r="AC20" i="34"/>
  <c r="C202" i="30"/>
  <c r="C201" i="30"/>
  <c r="C200" i="30"/>
  <c r="C199" i="30"/>
  <c r="C198" i="30"/>
  <c r="C197" i="30"/>
  <c r="C196" i="30"/>
  <c r="C195" i="30"/>
  <c r="C194" i="30"/>
  <c r="C193" i="30"/>
  <c r="C192" i="30"/>
  <c r="C191" i="30"/>
  <c r="C190" i="30"/>
  <c r="C189" i="30"/>
  <c r="C188" i="30"/>
  <c r="C187" i="30"/>
  <c r="C186" i="30"/>
  <c r="C185" i="30"/>
  <c r="C184" i="30"/>
  <c r="C183" i="30"/>
  <c r="C182" i="30"/>
  <c r="C181" i="30"/>
  <c r="C180" i="30"/>
  <c r="C179" i="30"/>
  <c r="C178" i="30"/>
  <c r="C177" i="30"/>
  <c r="C176" i="30"/>
  <c r="C175" i="30"/>
  <c r="C174" i="30"/>
  <c r="C173" i="30"/>
  <c r="C172" i="30"/>
  <c r="C171" i="30"/>
  <c r="C170" i="30"/>
  <c r="C169" i="30"/>
  <c r="C168" i="30"/>
  <c r="C167" i="30"/>
  <c r="C166" i="30"/>
  <c r="C165" i="30"/>
  <c r="C164" i="30"/>
  <c r="C163" i="30"/>
  <c r="C162" i="30"/>
  <c r="C161" i="30"/>
  <c r="C160" i="30"/>
  <c r="C159" i="30"/>
  <c r="C158" i="30"/>
  <c r="C157" i="30"/>
  <c r="C156" i="30"/>
  <c r="C155" i="30"/>
  <c r="C154" i="30"/>
  <c r="C153" i="30"/>
  <c r="C152" i="30"/>
  <c r="C151" i="30"/>
  <c r="C150" i="30"/>
  <c r="C149" i="30"/>
  <c r="C148" i="30"/>
  <c r="C147" i="30"/>
  <c r="C146" i="30"/>
  <c r="C145" i="30"/>
  <c r="C144" i="30"/>
  <c r="C143" i="30"/>
  <c r="C142" i="30"/>
  <c r="C141" i="30"/>
  <c r="C140" i="30"/>
  <c r="C139" i="30"/>
  <c r="C138" i="30"/>
  <c r="C137" i="30"/>
  <c r="C136" i="30"/>
  <c r="C135" i="30"/>
  <c r="C134" i="30"/>
  <c r="C133" i="30"/>
  <c r="C132" i="30"/>
  <c r="C131" i="30"/>
  <c r="C130" i="30"/>
  <c r="C129" i="30"/>
  <c r="C128" i="30"/>
  <c r="C127" i="30"/>
  <c r="C126" i="30"/>
  <c r="C125" i="30"/>
  <c r="C124" i="30"/>
  <c r="C123" i="30"/>
  <c r="C122" i="30"/>
  <c r="C121" i="30"/>
  <c r="C120" i="30"/>
  <c r="C119" i="30"/>
  <c r="C118" i="30"/>
  <c r="C117" i="30"/>
  <c r="C116" i="30"/>
  <c r="C115" i="30"/>
  <c r="C114" i="30"/>
  <c r="C113" i="30"/>
  <c r="C112" i="30"/>
  <c r="C111" i="30"/>
  <c r="C110" i="30"/>
  <c r="C109" i="30"/>
  <c r="C108" i="30"/>
  <c r="C107" i="30"/>
  <c r="C106" i="30"/>
  <c r="C105" i="30"/>
  <c r="C104" i="30"/>
  <c r="C103" i="30"/>
  <c r="C102" i="30"/>
  <c r="C101" i="30"/>
  <c r="C100" i="30"/>
  <c r="C99" i="30"/>
  <c r="C98" i="30"/>
  <c r="C97" i="30"/>
  <c r="C96"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C8" i="30"/>
  <c r="C7" i="30"/>
  <c r="C6" i="30"/>
  <c r="C5" i="30"/>
  <c r="C4" i="30"/>
  <c r="C3" i="30"/>
  <c r="O1" i="31"/>
  <c r="N1" i="31"/>
  <c r="M1" i="31"/>
  <c r="M8" i="30" s="1"/>
  <c r="L1" i="31"/>
  <c r="M11" i="30" s="1"/>
  <c r="K1" i="31"/>
  <c r="G68" i="59" s="1"/>
  <c r="J1" i="31"/>
  <c r="I1" i="31"/>
  <c r="G7" i="31"/>
  <c r="G12" i="31"/>
  <c r="G9" i="31"/>
  <c r="G8" i="31"/>
  <c r="G5" i="31"/>
  <c r="G4" i="31"/>
  <c r="G3" i="31"/>
  <c r="G2" i="31"/>
  <c r="K68" i="59" l="1"/>
  <c r="K89" i="59"/>
  <c r="K77" i="59"/>
  <c r="K76" i="59"/>
  <c r="K72" i="59"/>
  <c r="K80" i="59"/>
  <c r="K78" i="59"/>
  <c r="K88" i="59"/>
  <c r="K71" i="59"/>
  <c r="K87" i="59"/>
  <c r="K75" i="59"/>
  <c r="K83" i="59"/>
  <c r="K91" i="59"/>
  <c r="K86" i="59"/>
  <c r="K74" i="59"/>
  <c r="K73" i="59"/>
  <c r="K85" i="59"/>
  <c r="K79" i="59"/>
  <c r="K96" i="59"/>
  <c r="K84" i="59"/>
  <c r="K95" i="59"/>
  <c r="K94" i="59"/>
  <c r="K82" i="59"/>
  <c r="K70" i="59"/>
  <c r="K81" i="59"/>
  <c r="K93" i="59"/>
  <c r="K69" i="59"/>
  <c r="K92" i="59"/>
  <c r="K90" i="59"/>
  <c r="G89" i="59"/>
  <c r="G77" i="59"/>
  <c r="G79" i="59"/>
  <c r="G88" i="59"/>
  <c r="G76" i="59"/>
  <c r="G87" i="59"/>
  <c r="G75" i="59"/>
  <c r="G86" i="59"/>
  <c r="G74" i="59"/>
  <c r="G73" i="59"/>
  <c r="G84" i="59"/>
  <c r="G71" i="59"/>
  <c r="G92" i="59"/>
  <c r="G90" i="59"/>
  <c r="G85" i="59"/>
  <c r="G80" i="59"/>
  <c r="G96" i="59"/>
  <c r="G72" i="59"/>
  <c r="G91" i="59"/>
  <c r="G95" i="59"/>
  <c r="G83" i="59"/>
  <c r="G94" i="59"/>
  <c r="G82" i="59"/>
  <c r="G70" i="59"/>
  <c r="G93" i="59"/>
  <c r="G81" i="59"/>
  <c r="G69" i="59"/>
  <c r="G78" i="59"/>
  <c r="M5" i="30"/>
  <c r="A1" i="59"/>
  <c r="O46" i="59"/>
  <c r="O45" i="59"/>
  <c r="B4" i="59"/>
  <c r="O44" i="59" s="1"/>
  <c r="C2" i="43"/>
  <c r="C2" i="59"/>
  <c r="D51" i="34"/>
  <c r="AE20" i="34"/>
  <c r="A1" i="43"/>
  <c r="A1" i="34"/>
  <c r="X13" i="43"/>
  <c r="X15" i="43"/>
  <c r="X14" i="43"/>
  <c r="X16" i="43"/>
  <c r="H202" i="30"/>
  <c r="O45" i="43"/>
  <c r="O46" i="43"/>
  <c r="B4" i="43"/>
  <c r="X20" i="43" s="1"/>
  <c r="C2" i="34"/>
  <c r="N46" i="34"/>
  <c r="N45" i="34"/>
  <c r="B4" i="34"/>
  <c r="H7" i="30"/>
  <c r="H11" i="30"/>
  <c r="H15" i="30"/>
  <c r="H19" i="30"/>
  <c r="H23" i="30"/>
  <c r="H27" i="30"/>
  <c r="H31" i="30"/>
  <c r="H35" i="30"/>
  <c r="H39" i="30"/>
  <c r="H43" i="30"/>
  <c r="H47" i="30"/>
  <c r="H51" i="30"/>
  <c r="H55" i="30"/>
  <c r="H59" i="30"/>
  <c r="H63" i="30"/>
  <c r="H67" i="30"/>
  <c r="H71" i="30"/>
  <c r="H75" i="30"/>
  <c r="H79" i="30"/>
  <c r="H83" i="30"/>
  <c r="H87" i="30"/>
  <c r="H91" i="30"/>
  <c r="H95" i="30"/>
  <c r="H99" i="30"/>
  <c r="H103" i="30"/>
  <c r="H107" i="30"/>
  <c r="H111" i="30"/>
  <c r="H115" i="30"/>
  <c r="H119" i="30"/>
  <c r="H123" i="30"/>
  <c r="H127" i="30"/>
  <c r="H131" i="30"/>
  <c r="H135" i="30"/>
  <c r="H139" i="30"/>
  <c r="H143" i="30"/>
  <c r="H147" i="30"/>
  <c r="H151" i="30"/>
  <c r="H155" i="30"/>
  <c r="H159" i="30"/>
  <c r="H163" i="30"/>
  <c r="H167" i="30"/>
  <c r="H171" i="30"/>
  <c r="H175" i="30"/>
  <c r="H179" i="30"/>
  <c r="H183" i="30"/>
  <c r="H187" i="30"/>
  <c r="H191" i="30"/>
  <c r="H195" i="30"/>
  <c r="H199" i="30"/>
  <c r="H4" i="30"/>
  <c r="H8" i="30"/>
  <c r="H12" i="30"/>
  <c r="H16" i="30"/>
  <c r="H20" i="30"/>
  <c r="H24" i="30"/>
  <c r="H28" i="30"/>
  <c r="H32" i="30"/>
  <c r="H36" i="30"/>
  <c r="H40" i="30"/>
  <c r="H44" i="30"/>
  <c r="H48" i="30"/>
  <c r="H52" i="30"/>
  <c r="H56" i="30"/>
  <c r="H60" i="30"/>
  <c r="H64" i="30"/>
  <c r="H68" i="30"/>
  <c r="H72" i="30"/>
  <c r="H76" i="30"/>
  <c r="H80" i="30"/>
  <c r="H84" i="30"/>
  <c r="H88" i="30"/>
  <c r="H92" i="30"/>
  <c r="H96" i="30"/>
  <c r="H100" i="30"/>
  <c r="H104" i="30"/>
  <c r="H108" i="30"/>
  <c r="H112" i="30"/>
  <c r="H116" i="30"/>
  <c r="H120" i="30"/>
  <c r="H124" i="30"/>
  <c r="H128" i="30"/>
  <c r="H132" i="30"/>
  <c r="H136" i="30"/>
  <c r="H140" i="30"/>
  <c r="H144" i="30"/>
  <c r="H148" i="30"/>
  <c r="H152" i="30"/>
  <c r="H156" i="30"/>
  <c r="H160" i="30"/>
  <c r="H164" i="30"/>
  <c r="H168" i="30"/>
  <c r="H172" i="30"/>
  <c r="H176" i="30"/>
  <c r="H180" i="30"/>
  <c r="H184" i="30"/>
  <c r="H188" i="30"/>
  <c r="H192" i="30"/>
  <c r="H196" i="30"/>
  <c r="H200" i="30"/>
  <c r="H5" i="30"/>
  <c r="H9" i="30"/>
  <c r="H13" i="30"/>
  <c r="H17" i="30"/>
  <c r="H21" i="30"/>
  <c r="H25" i="30"/>
  <c r="H29" i="30"/>
  <c r="H33" i="30"/>
  <c r="H37" i="30"/>
  <c r="H41" i="30"/>
  <c r="H45" i="30"/>
  <c r="H49" i="30"/>
  <c r="H53" i="30"/>
  <c r="H57" i="30"/>
  <c r="H61" i="30"/>
  <c r="H65" i="30"/>
  <c r="H69" i="30"/>
  <c r="H73" i="30"/>
  <c r="H77" i="30"/>
  <c r="H81" i="30"/>
  <c r="H85" i="30"/>
  <c r="H89" i="30"/>
  <c r="H93" i="30"/>
  <c r="H97" i="30"/>
  <c r="H101" i="30"/>
  <c r="H105" i="30"/>
  <c r="H109" i="30"/>
  <c r="H113" i="30"/>
  <c r="H117" i="30"/>
  <c r="H121" i="30"/>
  <c r="H125" i="30"/>
  <c r="H129" i="30"/>
  <c r="H133" i="30"/>
  <c r="H137" i="30"/>
  <c r="H141" i="30"/>
  <c r="H145" i="30"/>
  <c r="H149" i="30"/>
  <c r="H153" i="30"/>
  <c r="H157" i="30"/>
  <c r="H161" i="30"/>
  <c r="H165" i="30"/>
  <c r="H169" i="30"/>
  <c r="H173" i="30"/>
  <c r="H177" i="30"/>
  <c r="H181" i="30"/>
  <c r="H185" i="30"/>
  <c r="H189" i="30"/>
  <c r="H193" i="30"/>
  <c r="H197" i="30"/>
  <c r="H201" i="30"/>
  <c r="H6" i="30"/>
  <c r="H10" i="30"/>
  <c r="H14" i="30"/>
  <c r="H18" i="30"/>
  <c r="H22" i="30"/>
  <c r="H26" i="30"/>
  <c r="H30" i="30"/>
  <c r="H34" i="30"/>
  <c r="H38" i="30"/>
  <c r="H42" i="30"/>
  <c r="H46" i="30"/>
  <c r="H50" i="30"/>
  <c r="H54" i="30"/>
  <c r="H58" i="30"/>
  <c r="H62" i="30"/>
  <c r="H66" i="30"/>
  <c r="H70" i="30"/>
  <c r="H74" i="30"/>
  <c r="H78" i="30"/>
  <c r="H82" i="30"/>
  <c r="H86" i="30"/>
  <c r="H90" i="30"/>
  <c r="H94" i="30"/>
  <c r="H98" i="30"/>
  <c r="H102" i="30"/>
  <c r="H106" i="30"/>
  <c r="H110" i="30"/>
  <c r="H114" i="30"/>
  <c r="H118" i="30"/>
  <c r="H122" i="30"/>
  <c r="H126" i="30"/>
  <c r="H130" i="30"/>
  <c r="H134" i="30"/>
  <c r="H138" i="30"/>
  <c r="H142" i="30"/>
  <c r="H146" i="30"/>
  <c r="H150" i="30"/>
  <c r="H154" i="30"/>
  <c r="H158" i="30"/>
  <c r="H162" i="30"/>
  <c r="H166" i="30"/>
  <c r="H170" i="30"/>
  <c r="H174" i="30"/>
  <c r="H178" i="30"/>
  <c r="H182" i="30"/>
  <c r="H186" i="30"/>
  <c r="H190" i="30"/>
  <c r="H194" i="30"/>
  <c r="H198" i="30"/>
  <c r="X20" i="59" l="1"/>
  <c r="F7" i="43"/>
  <c r="O44" i="43"/>
  <c r="N44" i="34"/>
  <c r="V20" i="34"/>
</calcChain>
</file>

<file path=xl/sharedStrings.xml><?xml version="1.0" encoding="utf-8"?>
<sst xmlns="http://schemas.openxmlformats.org/spreadsheetml/2006/main" count="1579" uniqueCount="1332">
  <si>
    <t>神奈川県立相模原中等教育学校</t>
    <rPh sb="0" eb="3">
      <t>カナガワ</t>
    </rPh>
    <rPh sb="3" eb="5">
      <t>ケンリツ</t>
    </rPh>
    <rPh sb="5" eb="8">
      <t>サガミハラ</t>
    </rPh>
    <rPh sb="8" eb="10">
      <t>チュウトウ</t>
    </rPh>
    <rPh sb="10" eb="12">
      <t>キョウイク</t>
    </rPh>
    <rPh sb="12" eb="14">
      <t>ガッコウ</t>
    </rPh>
    <phoneticPr fontId="1"/>
  </si>
  <si>
    <t>神奈川県立平塚中等教育学校</t>
    <rPh sb="0" eb="3">
      <t>カナガワ</t>
    </rPh>
    <rPh sb="3" eb="5">
      <t>ケンリツ</t>
    </rPh>
    <rPh sb="5" eb="7">
      <t>ヒラツカ</t>
    </rPh>
    <rPh sb="7" eb="9">
      <t>チュウトウ</t>
    </rPh>
    <rPh sb="9" eb="11">
      <t>キョウイク</t>
    </rPh>
    <rPh sb="11" eb="13">
      <t>ガッコウ</t>
    </rPh>
    <phoneticPr fontId="1"/>
  </si>
  <si>
    <t>会計まとめ</t>
    <rPh sb="0" eb="2">
      <t>カイケイ</t>
    </rPh>
    <phoneticPr fontId="1"/>
  </si>
  <si>
    <t>横浜吉田</t>
    <rPh sb="0" eb="2">
      <t>ヨコハマ</t>
    </rPh>
    <rPh sb="2" eb="4">
      <t>ヨシダ</t>
    </rPh>
    <phoneticPr fontId="1"/>
  </si>
  <si>
    <t>横浜市立横浜吉田中学校</t>
    <rPh sb="4" eb="6">
      <t>ヨコハマ</t>
    </rPh>
    <phoneticPr fontId="1"/>
  </si>
  <si>
    <t>横浜市立南が丘中学校</t>
  </si>
  <si>
    <t>若葉台</t>
    <rPh sb="0" eb="3">
      <t>ワカバダイ</t>
    </rPh>
    <phoneticPr fontId="1"/>
  </si>
  <si>
    <t>横浜市立若葉台中学校</t>
  </si>
  <si>
    <t>横浜市立田奈中学校</t>
  </si>
  <si>
    <t>鶴見</t>
  </si>
  <si>
    <t>市場</t>
  </si>
  <si>
    <t>潮田</t>
  </si>
  <si>
    <t>末吉</t>
  </si>
  <si>
    <t>寺尾</t>
  </si>
  <si>
    <t>生麦</t>
  </si>
  <si>
    <t>寛政</t>
  </si>
  <si>
    <t>矢向</t>
  </si>
  <si>
    <t>上の宮</t>
  </si>
  <si>
    <t>神奈川</t>
  </si>
  <si>
    <t>浦島丘</t>
  </si>
  <si>
    <t>栗田谷</t>
  </si>
  <si>
    <t>六角橋</t>
  </si>
  <si>
    <t>松本</t>
  </si>
  <si>
    <t>錦台</t>
  </si>
  <si>
    <t>菅田</t>
  </si>
  <si>
    <t>老松</t>
  </si>
  <si>
    <t>岡野</t>
  </si>
  <si>
    <t>軽井沢</t>
  </si>
  <si>
    <t>岩井原</t>
  </si>
  <si>
    <t>港</t>
  </si>
  <si>
    <t>吉田</t>
  </si>
  <si>
    <t>大鳥</t>
  </si>
  <si>
    <t>仲尾台</t>
  </si>
  <si>
    <t>本牧</t>
  </si>
  <si>
    <t>共進</t>
  </si>
  <si>
    <t>平楽</t>
  </si>
  <si>
    <t>蒔田</t>
  </si>
  <si>
    <t>永田</t>
  </si>
  <si>
    <t>六ツ川</t>
  </si>
  <si>
    <t>藤の木</t>
  </si>
  <si>
    <t>港南</t>
  </si>
  <si>
    <t>上永谷</t>
  </si>
  <si>
    <t>笹下</t>
  </si>
  <si>
    <t>野庭</t>
  </si>
  <si>
    <t>芹が谷</t>
  </si>
  <si>
    <t>日限山</t>
  </si>
  <si>
    <t>日野南</t>
  </si>
  <si>
    <t>丸山台</t>
  </si>
  <si>
    <t>東永谷</t>
  </si>
  <si>
    <t>岩崎</t>
  </si>
  <si>
    <t>宮田</t>
  </si>
  <si>
    <t>西谷</t>
  </si>
  <si>
    <t>上菅田</t>
  </si>
  <si>
    <t>新井</t>
  </si>
  <si>
    <t>境木</t>
  </si>
  <si>
    <t>万騎が原</t>
  </si>
  <si>
    <t>希望が丘</t>
  </si>
  <si>
    <t>左近山</t>
  </si>
  <si>
    <t>都岡</t>
  </si>
  <si>
    <t>南希望が丘</t>
  </si>
  <si>
    <t>今宿</t>
  </si>
  <si>
    <t>本宿</t>
  </si>
  <si>
    <t>若葉台東</t>
  </si>
  <si>
    <t>若葉台西</t>
  </si>
  <si>
    <t>根岸</t>
  </si>
  <si>
    <t>浜</t>
  </si>
  <si>
    <t>岡村</t>
  </si>
  <si>
    <t>汐見台</t>
  </si>
  <si>
    <t>森</t>
  </si>
  <si>
    <t>小田</t>
  </si>
  <si>
    <t>金沢</t>
  </si>
  <si>
    <t>六浦</t>
  </si>
  <si>
    <t>大道</t>
  </si>
  <si>
    <t>西柴</t>
  </si>
  <si>
    <t>富岡</t>
  </si>
  <si>
    <t>富岡東</t>
  </si>
  <si>
    <t>西金沢</t>
  </si>
  <si>
    <t>並木</t>
  </si>
  <si>
    <t>釜利谷</t>
  </si>
  <si>
    <t>城郷</t>
  </si>
  <si>
    <t>新田</t>
  </si>
  <si>
    <t>日吉台</t>
  </si>
  <si>
    <t>大綱</t>
  </si>
  <si>
    <t>篠原</t>
  </si>
  <si>
    <t>樽町</t>
  </si>
  <si>
    <t>日吉台西</t>
  </si>
  <si>
    <t>新羽</t>
  </si>
  <si>
    <t>高田</t>
  </si>
  <si>
    <t>十日市場</t>
  </si>
  <si>
    <t>霧が丘</t>
  </si>
  <si>
    <t>東鴨居</t>
  </si>
  <si>
    <t>山内</t>
  </si>
  <si>
    <t>谷本</t>
  </si>
  <si>
    <t>青葉台</t>
  </si>
  <si>
    <t>みたけ台</t>
  </si>
  <si>
    <t>美しが丘</t>
  </si>
  <si>
    <t>すすき野</t>
  </si>
  <si>
    <t>奈良</t>
  </si>
  <si>
    <t>もえぎ野</t>
  </si>
  <si>
    <t>あざみ野</t>
  </si>
  <si>
    <t>鴨志田</t>
  </si>
  <si>
    <t>市ヶ尾</t>
  </si>
  <si>
    <t>中川</t>
  </si>
  <si>
    <t>中川西</t>
  </si>
  <si>
    <t>都田</t>
  </si>
  <si>
    <t>川和</t>
  </si>
  <si>
    <t>荏田南</t>
  </si>
  <si>
    <t>大正</t>
  </si>
  <si>
    <t>戸塚</t>
  </si>
  <si>
    <t>舞岡</t>
  </si>
  <si>
    <t>豊田</t>
  </si>
  <si>
    <t>名瀬</t>
  </si>
  <si>
    <t>深谷</t>
  </si>
  <si>
    <t>秋葉</t>
  </si>
  <si>
    <t>平戸</t>
  </si>
  <si>
    <t>南戸塚</t>
  </si>
  <si>
    <t>本郷</t>
  </si>
  <si>
    <t>上郷</t>
  </si>
  <si>
    <t>桂台</t>
  </si>
  <si>
    <t>西本郷</t>
  </si>
  <si>
    <t>飯島</t>
  </si>
  <si>
    <t>庄戸</t>
  </si>
  <si>
    <t>小山台</t>
  </si>
  <si>
    <t>泉</t>
  </si>
  <si>
    <t>岡津</t>
  </si>
  <si>
    <t>中和田</t>
  </si>
  <si>
    <t>泉が丘</t>
  </si>
  <si>
    <t>中田</t>
  </si>
  <si>
    <t>上飯田</t>
  </si>
  <si>
    <t>いずみ野</t>
  </si>
  <si>
    <t>汲沢</t>
  </si>
  <si>
    <t>領家</t>
  </si>
  <si>
    <t>瀬谷</t>
  </si>
  <si>
    <t>原</t>
  </si>
  <si>
    <t>南瀬谷</t>
  </si>
  <si>
    <t>東野</t>
  </si>
  <si>
    <t>下瀬谷</t>
  </si>
  <si>
    <t>川崎</t>
  </si>
  <si>
    <t>南河原</t>
  </si>
  <si>
    <t>御幸</t>
  </si>
  <si>
    <t>塚越</t>
  </si>
  <si>
    <t>日吉</t>
  </si>
  <si>
    <t>南加瀬</t>
  </si>
  <si>
    <t>平間</t>
  </si>
  <si>
    <t>住吉</t>
  </si>
  <si>
    <t>井田</t>
  </si>
  <si>
    <t>今井</t>
  </si>
  <si>
    <t>宮内</t>
  </si>
  <si>
    <t>西中原</t>
  </si>
  <si>
    <t>東橘</t>
  </si>
  <si>
    <t>高津</t>
  </si>
  <si>
    <t>東高津</t>
  </si>
  <si>
    <t>西高津</t>
  </si>
  <si>
    <t>宮崎</t>
  </si>
  <si>
    <t>野川</t>
  </si>
  <si>
    <t>宮前平</t>
  </si>
  <si>
    <t>向丘</t>
  </si>
  <si>
    <t>平</t>
  </si>
  <si>
    <t>菅生</t>
  </si>
  <si>
    <t>犬蔵</t>
  </si>
  <si>
    <t>稲田</t>
  </si>
  <si>
    <t>枡形</t>
  </si>
  <si>
    <t>中野島</t>
  </si>
  <si>
    <t>南菅</t>
  </si>
  <si>
    <t>菅</t>
  </si>
  <si>
    <t>生田</t>
  </si>
  <si>
    <t>南生田</t>
  </si>
  <si>
    <t>西生田</t>
  </si>
  <si>
    <t>金程</t>
  </si>
  <si>
    <t>柿生</t>
  </si>
  <si>
    <t>白鳥</t>
  </si>
  <si>
    <t>麻生</t>
  </si>
  <si>
    <t>久里浜</t>
  </si>
  <si>
    <t>鷹取</t>
  </si>
  <si>
    <t>野比</t>
  </si>
  <si>
    <t>衣笠</t>
  </si>
  <si>
    <t>岩戸</t>
  </si>
  <si>
    <t>浦賀</t>
  </si>
  <si>
    <t>田浦</t>
  </si>
  <si>
    <t>不入斗</t>
  </si>
  <si>
    <t>常葉</t>
  </si>
  <si>
    <t>公郷</t>
  </si>
  <si>
    <t>池上</t>
  </si>
  <si>
    <t>大津</t>
  </si>
  <si>
    <t>馬堀</t>
  </si>
  <si>
    <t>腰越</t>
  </si>
  <si>
    <t>大船</t>
  </si>
  <si>
    <t>玉縄</t>
  </si>
  <si>
    <t>高浜</t>
  </si>
  <si>
    <t>秋葉台</t>
  </si>
  <si>
    <t>大庭</t>
  </si>
  <si>
    <t>湘南台</t>
  </si>
  <si>
    <t>明治</t>
  </si>
  <si>
    <t>湘洋</t>
  </si>
  <si>
    <t>長後</t>
  </si>
  <si>
    <t>松浪</t>
  </si>
  <si>
    <t>円蔵</t>
  </si>
  <si>
    <t>萩園</t>
  </si>
  <si>
    <t>逗子</t>
  </si>
  <si>
    <t>久木</t>
  </si>
  <si>
    <t>南下浦</t>
  </si>
  <si>
    <t>上溝南</t>
  </si>
  <si>
    <t>大沢</t>
  </si>
  <si>
    <t>大野北</t>
  </si>
  <si>
    <t>大野南</t>
  </si>
  <si>
    <t>清新</t>
  </si>
  <si>
    <t>上鶴間</t>
  </si>
  <si>
    <t>麻溝台</t>
  </si>
  <si>
    <t>谷口</t>
  </si>
  <si>
    <t>中央</t>
  </si>
  <si>
    <t>新町</t>
  </si>
  <si>
    <t>相原</t>
  </si>
  <si>
    <t>小山</t>
  </si>
  <si>
    <t>東林</t>
  </si>
  <si>
    <t>大和</t>
  </si>
  <si>
    <t>つきみ野</t>
  </si>
  <si>
    <t>鶴間</t>
  </si>
  <si>
    <t>引地台</t>
  </si>
  <si>
    <t>座間</t>
  </si>
  <si>
    <t>相模丘</t>
  </si>
  <si>
    <t>綾瀬</t>
  </si>
  <si>
    <t>綾北</t>
  </si>
  <si>
    <t>江陽</t>
  </si>
  <si>
    <t>春日野</t>
  </si>
  <si>
    <t>神田</t>
  </si>
  <si>
    <t>土沢</t>
  </si>
  <si>
    <t>山城</t>
  </si>
  <si>
    <t>秦野市立本町中学校</t>
  </si>
  <si>
    <t>秦野市立東中学校</t>
  </si>
  <si>
    <t>秦野市立西中学校</t>
  </si>
  <si>
    <t>秦野市立南中学校</t>
  </si>
  <si>
    <t>大根</t>
  </si>
  <si>
    <t>秦野市立北中学校</t>
  </si>
  <si>
    <t>秦野市立大根中学校</t>
  </si>
  <si>
    <t>秦野市立南が丘中学校</t>
  </si>
  <si>
    <t>鶴巻</t>
  </si>
  <si>
    <t>秦野市立渋沢中学校</t>
  </si>
  <si>
    <t>秦野市立鶴巻中学校</t>
  </si>
  <si>
    <t>伊勢原</t>
  </si>
  <si>
    <t>山王</t>
  </si>
  <si>
    <t>成瀬</t>
  </si>
  <si>
    <t>伊勢原市立山王中学校</t>
  </si>
  <si>
    <t>伊勢原市立成瀬中学校</t>
  </si>
  <si>
    <t>伊勢原市立伊勢原中学校</t>
  </si>
  <si>
    <t>伊勢原市立中沢中学校</t>
  </si>
  <si>
    <t>大磯町立大磯中学校</t>
  </si>
  <si>
    <t>二宮</t>
  </si>
  <si>
    <t>大磯町立国府中学校</t>
  </si>
  <si>
    <t>二宮町立二宮中学校</t>
  </si>
  <si>
    <t>二宮町立二宮西中学校</t>
  </si>
  <si>
    <t>南足柄市立北足柄中学校</t>
  </si>
  <si>
    <t>岡本</t>
  </si>
  <si>
    <t>南足柄市立南足柄中学校</t>
  </si>
  <si>
    <t>南足柄市立岡本中学校</t>
  </si>
  <si>
    <t>南足柄市立足柄台中学校</t>
  </si>
  <si>
    <t>中井町立中井中学校</t>
  </si>
  <si>
    <t>大井町立湘光中学校</t>
  </si>
  <si>
    <t>松田町立松田中学校</t>
  </si>
  <si>
    <t>松田町立寄中学校</t>
  </si>
  <si>
    <t>山北町立山北中学校</t>
  </si>
  <si>
    <t>山北町立清水中学校</t>
  </si>
  <si>
    <t>山北町立三保中学校</t>
  </si>
  <si>
    <t>開成町立文命中学校</t>
  </si>
  <si>
    <t>小田原市立城山中学校</t>
  </si>
  <si>
    <t>小田原市立白鵰中学校</t>
  </si>
  <si>
    <t>城南</t>
  </si>
  <si>
    <t>小田原市立白山中学校</t>
  </si>
  <si>
    <t>鴨宮</t>
  </si>
  <si>
    <t>小田原市立城南中学校</t>
  </si>
  <si>
    <t>千代</t>
  </si>
  <si>
    <t>小田原市立鴨宮中学校</t>
  </si>
  <si>
    <t>国府津</t>
  </si>
  <si>
    <t>小田原市立千代中学校</t>
  </si>
  <si>
    <t>酒匂</t>
  </si>
  <si>
    <t>小田原市立国府津中学校</t>
  </si>
  <si>
    <t>小田原市立酒匂中学校</t>
  </si>
  <si>
    <t>小田原市立片浦中学校</t>
  </si>
  <si>
    <t>小田原市立泉中学校</t>
  </si>
  <si>
    <t>城北</t>
  </si>
  <si>
    <t>小田原市立橘中学校</t>
  </si>
  <si>
    <t>小田原市立城北中学校</t>
  </si>
  <si>
    <t>箱根町立湯本中学校</t>
  </si>
  <si>
    <t>仙石原</t>
  </si>
  <si>
    <t>箱根町立箱根明星中学校</t>
  </si>
  <si>
    <t>箱根町立仙石原中学校</t>
  </si>
  <si>
    <t>湯河原</t>
  </si>
  <si>
    <t>真鶴町立真鶴中学校</t>
  </si>
  <si>
    <t>湯河原町立湯河原中学校</t>
  </si>
  <si>
    <t>荻野</t>
  </si>
  <si>
    <t>小鮎</t>
  </si>
  <si>
    <t>藤塚</t>
  </si>
  <si>
    <t>森の里</t>
  </si>
  <si>
    <t>愛川</t>
  </si>
  <si>
    <t>串川</t>
  </si>
  <si>
    <t>藤野</t>
  </si>
  <si>
    <t>武相</t>
  </si>
  <si>
    <t>山手学院</t>
  </si>
  <si>
    <t>神奈川学園</t>
  </si>
  <si>
    <t>浅野</t>
  </si>
  <si>
    <t>聖光学院</t>
  </si>
  <si>
    <t>公文国際</t>
  </si>
  <si>
    <t>洗足学園</t>
  </si>
  <si>
    <t>桐光学園</t>
  </si>
  <si>
    <t>栄光学園</t>
  </si>
  <si>
    <t>神奈川朝鮮</t>
  </si>
  <si>
    <t>学年</t>
    <rPh sb="0" eb="2">
      <t>ガクネン</t>
    </rPh>
    <phoneticPr fontId="1"/>
  </si>
  <si>
    <t>性別</t>
    <rPh sb="0" eb="2">
      <t>セイベツ</t>
    </rPh>
    <phoneticPr fontId="1"/>
  </si>
  <si>
    <t>最高記録</t>
    <rPh sb="0" eb="2">
      <t>サイコウ</t>
    </rPh>
    <rPh sb="2" eb="4">
      <t>キロク</t>
    </rPh>
    <phoneticPr fontId="1"/>
  </si>
  <si>
    <t>学校名</t>
    <rPh sb="0" eb="3">
      <t>ガッコウメイ</t>
    </rPh>
    <phoneticPr fontId="1"/>
  </si>
  <si>
    <t>電話番号</t>
    <rPh sb="0" eb="2">
      <t>デンワ</t>
    </rPh>
    <rPh sb="2" eb="4">
      <t>バンゴウ</t>
    </rPh>
    <phoneticPr fontId="1"/>
  </si>
  <si>
    <t>住所</t>
    <rPh sb="0" eb="2">
      <t>ジュウショ</t>
    </rPh>
    <phoneticPr fontId="1"/>
  </si>
  <si>
    <t>平塚市浅間町８－１</t>
    <rPh sb="0" eb="3">
      <t>ヒラツカシ</t>
    </rPh>
    <rPh sb="3" eb="6">
      <t>アサマチョウ</t>
    </rPh>
    <phoneticPr fontId="1"/>
  </si>
  <si>
    <t>平塚市立　太洋　中学校</t>
    <rPh sb="0" eb="2">
      <t>ヒラツカ</t>
    </rPh>
    <rPh sb="2" eb="4">
      <t>シリツ</t>
    </rPh>
    <rPh sb="5" eb="7">
      <t>タイヨウ</t>
    </rPh>
    <rPh sb="8" eb="11">
      <t>チュウガッコウ</t>
    </rPh>
    <phoneticPr fontId="1"/>
  </si>
  <si>
    <t>平塚市高浜台７－１</t>
    <rPh sb="0" eb="3">
      <t>ヒラツカシ</t>
    </rPh>
    <rPh sb="3" eb="6">
      <t>タカハマダイ</t>
    </rPh>
    <phoneticPr fontId="1"/>
  </si>
  <si>
    <t>平塚市立　春日野　中学校</t>
    <rPh sb="0" eb="2">
      <t>ヒラツカ</t>
    </rPh>
    <rPh sb="2" eb="4">
      <t>シリツ</t>
    </rPh>
    <rPh sb="5" eb="8">
      <t>カスガノ</t>
    </rPh>
    <rPh sb="9" eb="12">
      <t>チュウガッコウ</t>
    </rPh>
    <phoneticPr fontId="1"/>
  </si>
  <si>
    <t>平塚市中里３３－１</t>
    <rPh sb="0" eb="3">
      <t>ヒラツカシ</t>
    </rPh>
    <rPh sb="3" eb="5">
      <t>ナカザト</t>
    </rPh>
    <phoneticPr fontId="1"/>
  </si>
  <si>
    <t>平塚市立　浜岳　中学校</t>
    <rPh sb="0" eb="2">
      <t>ヒラツカ</t>
    </rPh>
    <rPh sb="2" eb="4">
      <t>シリツ</t>
    </rPh>
    <rPh sb="5" eb="7">
      <t>ハマタケ</t>
    </rPh>
    <rPh sb="8" eb="11">
      <t>チュウガッコウ</t>
    </rPh>
    <phoneticPr fontId="1"/>
  </si>
  <si>
    <t>平塚市龍城ヶ丘４－２６</t>
    <rPh sb="0" eb="3">
      <t>ヒラツカシ</t>
    </rPh>
    <rPh sb="3" eb="7">
      <t>リュウジョウガオカ</t>
    </rPh>
    <phoneticPr fontId="1"/>
  </si>
  <si>
    <t>平塚市立　大野　中学校</t>
    <rPh sb="0" eb="2">
      <t>ヒラツカ</t>
    </rPh>
    <rPh sb="2" eb="4">
      <t>シリツ</t>
    </rPh>
    <rPh sb="5" eb="7">
      <t>オオノ</t>
    </rPh>
    <rPh sb="8" eb="11">
      <t>チュウガッコウ</t>
    </rPh>
    <phoneticPr fontId="1"/>
  </si>
  <si>
    <t>平塚市東中原１－１２－１</t>
    <rPh sb="0" eb="3">
      <t>ヒラツカシ</t>
    </rPh>
    <rPh sb="3" eb="6">
      <t>ヒガシナカハラ</t>
    </rPh>
    <phoneticPr fontId="1"/>
  </si>
  <si>
    <t>平塚市立　神田　中学校</t>
    <rPh sb="0" eb="2">
      <t>ヒラツカ</t>
    </rPh>
    <rPh sb="2" eb="4">
      <t>シリツ</t>
    </rPh>
    <rPh sb="5" eb="7">
      <t>カンダ</t>
    </rPh>
    <rPh sb="8" eb="11">
      <t>チュウガッコウ</t>
    </rPh>
    <phoneticPr fontId="1"/>
  </si>
  <si>
    <t>平塚市田村１４８</t>
    <rPh sb="0" eb="3">
      <t>ヒラツカシ</t>
    </rPh>
    <rPh sb="3" eb="5">
      <t>タムラ</t>
    </rPh>
    <phoneticPr fontId="1"/>
  </si>
  <si>
    <t>平塚市立　土沢　中学校</t>
    <rPh sb="0" eb="2">
      <t>ヒラツカ</t>
    </rPh>
    <rPh sb="2" eb="4">
      <t>シリツ</t>
    </rPh>
    <rPh sb="5" eb="6">
      <t>ツチ</t>
    </rPh>
    <rPh sb="6" eb="7">
      <t>サワ</t>
    </rPh>
    <rPh sb="8" eb="11">
      <t>チュウガッコウ</t>
    </rPh>
    <phoneticPr fontId="1"/>
  </si>
  <si>
    <t>平塚市土屋２２４４</t>
    <rPh sb="0" eb="3">
      <t>ヒラツカシ</t>
    </rPh>
    <rPh sb="3" eb="5">
      <t>ツチヤ</t>
    </rPh>
    <phoneticPr fontId="1"/>
  </si>
  <si>
    <t>平塚市立　金旭　中学校</t>
    <rPh sb="0" eb="2">
      <t>ヒラツカ</t>
    </rPh>
    <rPh sb="2" eb="4">
      <t>シリツ</t>
    </rPh>
    <rPh sb="5" eb="7">
      <t>キンキョク</t>
    </rPh>
    <rPh sb="8" eb="11">
      <t>チュウガッコウ</t>
    </rPh>
    <phoneticPr fontId="1"/>
  </si>
  <si>
    <t>平塚市広川１２</t>
    <rPh sb="0" eb="3">
      <t>ヒラツカシ</t>
    </rPh>
    <rPh sb="3" eb="5">
      <t>ヒロカワ</t>
    </rPh>
    <phoneticPr fontId="1"/>
  </si>
  <si>
    <t>平塚市立　中原　中学校</t>
    <rPh sb="0" eb="2">
      <t>ヒラツカ</t>
    </rPh>
    <rPh sb="2" eb="4">
      <t>シリツ</t>
    </rPh>
    <rPh sb="5" eb="7">
      <t>ナカハラ</t>
    </rPh>
    <rPh sb="8" eb="11">
      <t>チュウガッコウ</t>
    </rPh>
    <phoneticPr fontId="1"/>
  </si>
  <si>
    <t>平塚市御殿４－５－１</t>
    <rPh sb="0" eb="3">
      <t>ヒラツカシ</t>
    </rPh>
    <rPh sb="3" eb="5">
      <t>ゴテン</t>
    </rPh>
    <phoneticPr fontId="1"/>
  </si>
  <si>
    <t>平塚市立　大住　中学校</t>
    <rPh sb="0" eb="2">
      <t>ヒラツカ</t>
    </rPh>
    <rPh sb="2" eb="4">
      <t>シリツ</t>
    </rPh>
    <rPh sb="5" eb="7">
      <t>オオスミ</t>
    </rPh>
    <rPh sb="8" eb="11">
      <t>チュウガッコウ</t>
    </rPh>
    <phoneticPr fontId="1"/>
  </si>
  <si>
    <t>平塚市城所６４９</t>
    <rPh sb="0" eb="3">
      <t>ヒラツカシ</t>
    </rPh>
    <rPh sb="3" eb="5">
      <t>キドコロ</t>
    </rPh>
    <phoneticPr fontId="1"/>
  </si>
  <si>
    <t>平塚市立　山城　中学校</t>
    <rPh sb="0" eb="2">
      <t>ヒラツカ</t>
    </rPh>
    <rPh sb="2" eb="4">
      <t>シリツ</t>
    </rPh>
    <rPh sb="5" eb="7">
      <t>ヤマシロ</t>
    </rPh>
    <rPh sb="8" eb="11">
      <t>チュウガッコウ</t>
    </rPh>
    <phoneticPr fontId="1"/>
  </si>
  <si>
    <t>平塚市高村１６６</t>
    <rPh sb="0" eb="3">
      <t>ヒラツカシ</t>
    </rPh>
    <rPh sb="3" eb="5">
      <t>タカムラ</t>
    </rPh>
    <phoneticPr fontId="1"/>
  </si>
  <si>
    <t>平塚市立　神明　中学校</t>
    <rPh sb="0" eb="2">
      <t>ヒラツカ</t>
    </rPh>
    <rPh sb="2" eb="4">
      <t>シリツ</t>
    </rPh>
    <rPh sb="5" eb="7">
      <t>シンメイ</t>
    </rPh>
    <rPh sb="8" eb="11">
      <t>チュウガッコウ</t>
    </rPh>
    <phoneticPr fontId="1"/>
  </si>
  <si>
    <t>平塚市四之宮１－１０－１</t>
    <rPh sb="0" eb="3">
      <t>ヒラツカシ</t>
    </rPh>
    <rPh sb="3" eb="6">
      <t>シノミヤ</t>
    </rPh>
    <phoneticPr fontId="1"/>
  </si>
  <si>
    <t>平塚市立　金目　中学校</t>
    <rPh sb="0" eb="2">
      <t>ヒラツカ</t>
    </rPh>
    <rPh sb="2" eb="4">
      <t>シリツ</t>
    </rPh>
    <rPh sb="5" eb="7">
      <t>カナメ</t>
    </rPh>
    <rPh sb="8" eb="11">
      <t>チュウガッコウ</t>
    </rPh>
    <phoneticPr fontId="1"/>
  </si>
  <si>
    <t>平塚市南金目１０１３－２</t>
    <rPh sb="0" eb="3">
      <t>ヒラツカシ</t>
    </rPh>
    <rPh sb="3" eb="6">
      <t>ミナミカナメ</t>
    </rPh>
    <phoneticPr fontId="1"/>
  </si>
  <si>
    <t>平塚市立　横内　中学校</t>
    <rPh sb="0" eb="2">
      <t>ヒラツカ</t>
    </rPh>
    <rPh sb="2" eb="4">
      <t>シリツ</t>
    </rPh>
    <rPh sb="5" eb="7">
      <t>ヨコウチ</t>
    </rPh>
    <rPh sb="8" eb="11">
      <t>チュウガッコウ</t>
    </rPh>
    <phoneticPr fontId="1"/>
  </si>
  <si>
    <t>平塚市横内１９４８－３</t>
    <rPh sb="0" eb="3">
      <t>ヒラツカシ</t>
    </rPh>
    <rPh sb="3" eb="5">
      <t>ヨコウチ</t>
    </rPh>
    <phoneticPr fontId="1"/>
  </si>
  <si>
    <t>平塚市立　旭陵　中学校</t>
    <rPh sb="0" eb="2">
      <t>ヒラツカ</t>
    </rPh>
    <rPh sb="2" eb="4">
      <t>シリツ</t>
    </rPh>
    <rPh sb="5" eb="7">
      <t>キョクリョウ</t>
    </rPh>
    <rPh sb="8" eb="11">
      <t>チュウガッコウ</t>
    </rPh>
    <phoneticPr fontId="1"/>
  </si>
  <si>
    <t>平塚市日向岡２－９－１</t>
    <rPh sb="0" eb="3">
      <t>ヒラツカシ</t>
    </rPh>
    <rPh sb="3" eb="6">
      <t>ヒナタオカ</t>
    </rPh>
    <phoneticPr fontId="1"/>
  </si>
  <si>
    <t>湯本</t>
    <rPh sb="0" eb="2">
      <t>ユモト</t>
    </rPh>
    <phoneticPr fontId="4"/>
  </si>
  <si>
    <t>箱根明星</t>
    <rPh sb="0" eb="2">
      <t>ハコネ</t>
    </rPh>
    <rPh sb="2" eb="4">
      <t>ミョウジョウ</t>
    </rPh>
    <phoneticPr fontId="4"/>
  </si>
  <si>
    <t>学校番号</t>
    <rPh sb="0" eb="2">
      <t>ガッコウ</t>
    </rPh>
    <rPh sb="2" eb="4">
      <t>バンゴウ</t>
    </rPh>
    <phoneticPr fontId="1"/>
  </si>
  <si>
    <t>（女子）</t>
    <rPh sb="1" eb="3">
      <t>ジョシ</t>
    </rPh>
    <phoneticPr fontId="1"/>
  </si>
  <si>
    <t>連絡先</t>
    <rPh sb="0" eb="3">
      <t>レンラクサキ</t>
    </rPh>
    <phoneticPr fontId="1"/>
  </si>
  <si>
    <t>（男子）</t>
    <rPh sb="1" eb="3">
      <t>ダンシ</t>
    </rPh>
    <phoneticPr fontId="1"/>
  </si>
  <si>
    <t>男子</t>
    <rPh sb="0" eb="2">
      <t>ダンシ</t>
    </rPh>
    <phoneticPr fontId="1"/>
  </si>
  <si>
    <t>女子</t>
    <rPh sb="0" eb="2">
      <t>ジョシ</t>
    </rPh>
    <phoneticPr fontId="1"/>
  </si>
  <si>
    <t>種目</t>
    <rPh sb="0" eb="2">
      <t>シュモク</t>
    </rPh>
    <phoneticPr fontId="1"/>
  </si>
  <si>
    <t>走高跳</t>
    <rPh sb="0" eb="3">
      <t>ハシリタカトビ</t>
    </rPh>
    <phoneticPr fontId="1"/>
  </si>
  <si>
    <t>走幅跳</t>
    <rPh sb="0" eb="3">
      <t>ハシリハバトビ</t>
    </rPh>
    <phoneticPr fontId="1"/>
  </si>
  <si>
    <t>砲丸投</t>
    <rPh sb="0" eb="2">
      <t>ホウガン</t>
    </rPh>
    <rPh sb="2" eb="3">
      <t>ナ</t>
    </rPh>
    <phoneticPr fontId="1"/>
  </si>
  <si>
    <t>合計</t>
    <rPh sb="0" eb="2">
      <t>ゴウケイ</t>
    </rPh>
    <phoneticPr fontId="1"/>
  </si>
  <si>
    <t>棒高跳</t>
    <rPh sb="0" eb="1">
      <t>ボウ</t>
    </rPh>
    <rPh sb="1" eb="3">
      <t>タカトビ</t>
    </rPh>
    <phoneticPr fontId="1"/>
  </si>
  <si>
    <t>職印</t>
    <rPh sb="0" eb="2">
      <t>ショクイン</t>
    </rPh>
    <phoneticPr fontId="1"/>
  </si>
  <si>
    <t>所在地</t>
    <rPh sb="0" eb="3">
      <t>ショザイチ</t>
    </rPh>
    <phoneticPr fontId="1"/>
  </si>
  <si>
    <t>印</t>
    <rPh sb="0" eb="1">
      <t>イン</t>
    </rPh>
    <phoneticPr fontId="1"/>
  </si>
  <si>
    <t>横浜市立潮田中学校</t>
  </si>
  <si>
    <t>横浜市立末吉中学校</t>
  </si>
  <si>
    <t>横浜市立鶴見中学校</t>
  </si>
  <si>
    <t>横浜市立寺尾中学校</t>
  </si>
  <si>
    <t>横浜市立生麦中学校</t>
  </si>
  <si>
    <t>横浜市立寛政中学校</t>
  </si>
  <si>
    <t>横浜市立矢向中学校</t>
  </si>
  <si>
    <t>横浜市立上の宮中学校</t>
  </si>
  <si>
    <t/>
  </si>
  <si>
    <t>横浜市立浦島丘中学校</t>
  </si>
  <si>
    <t>横浜市立栗田谷中学校</t>
  </si>
  <si>
    <t>横浜市立六角橋中学校</t>
  </si>
  <si>
    <t>横浜市立神奈川中学校</t>
  </si>
  <si>
    <t>横浜市立松本中学校</t>
  </si>
  <si>
    <t>横浜市立錦台中学校</t>
  </si>
  <si>
    <t>横浜市立菅田中学校</t>
  </si>
  <si>
    <t>横浜市立老松中学校</t>
  </si>
  <si>
    <t>横浜市立岡野中学校</t>
  </si>
  <si>
    <t>横浜市立西中学校</t>
  </si>
  <si>
    <t>横浜市立軽井沢中学校</t>
  </si>
  <si>
    <t>横浜市立岩井原中学校</t>
  </si>
  <si>
    <t>横浜市立港中学校</t>
  </si>
  <si>
    <t>横浜市立吉田中学校</t>
  </si>
  <si>
    <t>横浜市立大鳥中学校</t>
  </si>
  <si>
    <t>横浜市立富士見中学校</t>
  </si>
  <si>
    <t>横浜市立仲尾台中学校</t>
  </si>
  <si>
    <t>横浜市立本牧中学校</t>
  </si>
  <si>
    <t>横浜市立共進中学校</t>
  </si>
  <si>
    <t>横浜市立平楽中学校</t>
  </si>
  <si>
    <t>横浜市立蒔田中学校</t>
  </si>
  <si>
    <t>横浜市立南中学校</t>
  </si>
  <si>
    <t>横浜市立永田中学校</t>
  </si>
  <si>
    <t>横浜市立六ツ川中学校</t>
  </si>
  <si>
    <t>横浜市立藤の木中学校</t>
  </si>
  <si>
    <t>横浜市立港南中学校</t>
  </si>
  <si>
    <t>横浜市立上永谷中学校</t>
  </si>
  <si>
    <t>横浜市立笹下中学校</t>
  </si>
  <si>
    <t>横浜市立野庭中学校</t>
  </si>
  <si>
    <t>横浜市立港南台第一中学校</t>
  </si>
  <si>
    <t>横浜市立芹が谷中学校</t>
  </si>
  <si>
    <t>横浜市立日限山中学校</t>
  </si>
  <si>
    <t>横浜市立日野南中学校</t>
  </si>
  <si>
    <t>横浜市立丸山台中学校</t>
  </si>
  <si>
    <t>横浜市立東永谷中学校</t>
  </si>
  <si>
    <t>横浜市立岩崎中学校</t>
  </si>
  <si>
    <t>横浜市立宮田中学校</t>
  </si>
  <si>
    <t>横浜市立西谷中学校</t>
  </si>
  <si>
    <t>横浜市立上菅田中学校</t>
  </si>
  <si>
    <t>横浜市立新井中学校</t>
  </si>
  <si>
    <t>横浜市立境木中学校</t>
  </si>
  <si>
    <t>横浜市立万騎が原中学校</t>
  </si>
  <si>
    <t>横浜市立希望が丘中学校</t>
  </si>
  <si>
    <t>横浜市立左近山中学校</t>
  </si>
  <si>
    <t>横浜市立都岡中学校</t>
  </si>
  <si>
    <t>横浜市立南希望が丘中学校</t>
  </si>
  <si>
    <t>横浜市立今宿中学校</t>
  </si>
  <si>
    <t>横浜市立本宿中学校</t>
  </si>
  <si>
    <t>横浜市立若葉台東中学校</t>
  </si>
  <si>
    <t>横浜市立若葉台西中学校</t>
  </si>
  <si>
    <t>横浜市立根岸中学校</t>
  </si>
  <si>
    <t>横浜市立浜中学校</t>
  </si>
  <si>
    <t>横浜市立岡村中学校</t>
  </si>
  <si>
    <t>横浜市立汐見台中学校</t>
  </si>
  <si>
    <t>横浜市立洋光台第一中学校</t>
  </si>
  <si>
    <t>横浜市立洋光台第二中学校</t>
  </si>
  <si>
    <t>横浜市立森中学校</t>
  </si>
  <si>
    <t>横浜市立小田中学校</t>
  </si>
  <si>
    <t>横浜市立金沢中学校</t>
  </si>
  <si>
    <t>横浜市立六浦中学校</t>
  </si>
  <si>
    <t>横浜市立大道中学校</t>
  </si>
  <si>
    <t>横浜市立西柴中学校</t>
  </si>
  <si>
    <t>横浜市立富岡中学校</t>
  </si>
  <si>
    <t>横浜市立富岡東中学校</t>
  </si>
  <si>
    <t>横浜市立並木中学校</t>
  </si>
  <si>
    <t>横浜市立釜利谷中学校</t>
  </si>
  <si>
    <t>横浜市立城郷中学校</t>
  </si>
  <si>
    <t>横浜市立新田中学校</t>
  </si>
  <si>
    <t>横浜市立日吉台中学校</t>
  </si>
  <si>
    <t>横浜市立大綱中学校</t>
  </si>
  <si>
    <t>横浜市立篠原中学校</t>
  </si>
  <si>
    <t>横浜市立樽町中学校</t>
  </si>
  <si>
    <t>横浜市立日吉台西中学校</t>
  </si>
  <si>
    <t>横浜市立新羽中学校</t>
  </si>
  <si>
    <t>横浜市立高田中学校</t>
  </si>
  <si>
    <t>横浜市立十日市場中学校</t>
  </si>
  <si>
    <t>横浜市立東鴨居中学校</t>
  </si>
  <si>
    <t>横浜市立山内中学校</t>
  </si>
  <si>
    <t>横浜市立谷本中学校</t>
  </si>
  <si>
    <t>横浜市立青葉台中学校</t>
  </si>
  <si>
    <t>横浜市立みたけ台中学校</t>
  </si>
  <si>
    <t>横浜市立美しが丘中学校</t>
  </si>
  <si>
    <t>横浜市立すすき野中学校</t>
  </si>
  <si>
    <t>横浜市立奈良中学校</t>
  </si>
  <si>
    <t>横浜市立もえぎ野中学校</t>
  </si>
  <si>
    <t>横浜市立あざみ野中学校</t>
  </si>
  <si>
    <t>横浜市立鴨志田中学校</t>
  </si>
  <si>
    <t>横浜市立市ヶ尾中学校</t>
  </si>
  <si>
    <t>横浜市立中川中学校</t>
  </si>
  <si>
    <t>横浜市立中川西中学校</t>
  </si>
  <si>
    <t>横浜市立都田中学校</t>
  </si>
  <si>
    <t>横浜市立川和中学校</t>
  </si>
  <si>
    <t>横浜市立荏田南中学校</t>
  </si>
  <si>
    <t>横浜市立大正中学校</t>
  </si>
  <si>
    <t>横浜市立戸塚中学校</t>
  </si>
  <si>
    <t>横浜市立舞岡中学校</t>
  </si>
  <si>
    <t>横浜市立豊田中学校</t>
  </si>
  <si>
    <t>横浜市立名瀬中学校</t>
  </si>
  <si>
    <t>横浜市立深谷中学校</t>
  </si>
  <si>
    <t>横浜市立秋葉中学校</t>
  </si>
  <si>
    <t>横浜市立平戸中学校</t>
  </si>
  <si>
    <t>横浜市立南戸塚中学校</t>
  </si>
  <si>
    <t>横浜市立本郷中学校</t>
  </si>
  <si>
    <t>横浜市立上郷中学校</t>
  </si>
  <si>
    <t>横浜市立桂台中学校</t>
  </si>
  <si>
    <t>横浜市立西本郷中学校</t>
  </si>
  <si>
    <t>横浜市立飯島中学校</t>
  </si>
  <si>
    <t>横浜市立庄戸中学校</t>
  </si>
  <si>
    <t>横浜市立小山台中学校</t>
  </si>
  <si>
    <t>横浜市立岡津中学校</t>
  </si>
  <si>
    <t>横浜市立中和田中学校</t>
  </si>
  <si>
    <t>横浜市立泉が丘中学校</t>
  </si>
  <si>
    <t>横浜市立中田中学校</t>
  </si>
  <si>
    <t>横浜市立上飯田中学校</t>
  </si>
  <si>
    <t>横浜市立いずみ野中学校</t>
  </si>
  <si>
    <t>横浜市立汲沢中学校</t>
  </si>
  <si>
    <t>横浜市立領家中学校</t>
  </si>
  <si>
    <t>横浜市立瀬谷中学校</t>
  </si>
  <si>
    <t>横浜市立原中学校</t>
  </si>
  <si>
    <t>横浜市立南瀬谷中学校</t>
  </si>
  <si>
    <t>横浜市立東野中学校</t>
  </si>
  <si>
    <t>横浜市立下瀬谷中学校</t>
  </si>
  <si>
    <t>川崎市立大師中学校</t>
  </si>
  <si>
    <t>川崎市立南大師中学校</t>
  </si>
  <si>
    <t>川崎市立川中島中学校</t>
  </si>
  <si>
    <t>川崎市立桜本中学校</t>
  </si>
  <si>
    <t>川崎市立臨港中学校</t>
  </si>
  <si>
    <t>川崎市立田島中学校</t>
  </si>
  <si>
    <t>川崎市立京町中学校</t>
  </si>
  <si>
    <t>川崎市立渡田中学校</t>
  </si>
  <si>
    <t>川崎市立川崎中学校</t>
  </si>
  <si>
    <t>川崎市立南河原中学校</t>
  </si>
  <si>
    <t>川崎市立御幸中学校</t>
  </si>
  <si>
    <t>川崎市立塚越中学校</t>
  </si>
  <si>
    <t>川崎市立日吉中学校</t>
  </si>
  <si>
    <t>川崎市立南加瀬中学校</t>
  </si>
  <si>
    <t>川崎市立平間中学校</t>
  </si>
  <si>
    <t>川崎市立住吉中学校</t>
  </si>
  <si>
    <t>川崎市立井田中学校</t>
  </si>
  <si>
    <t>川崎市立今井中学校</t>
  </si>
  <si>
    <t>川崎市立宮内中学校</t>
  </si>
  <si>
    <t>川崎市立西中原中学校</t>
  </si>
  <si>
    <t>川崎市立東橘中学校</t>
  </si>
  <si>
    <t>川崎市立高津中学校</t>
  </si>
  <si>
    <t>川崎市立東高津中学校</t>
  </si>
  <si>
    <t>川崎市立西高津中学校</t>
  </si>
  <si>
    <t>川崎市立宮崎中学校</t>
  </si>
  <si>
    <t>川崎市立野川中学校</t>
  </si>
  <si>
    <t>川崎市立宮前平中学校</t>
  </si>
  <si>
    <t>川崎市立向丘中学校</t>
  </si>
  <si>
    <t>川崎市立平中学校</t>
  </si>
  <si>
    <t>川崎市立菅生中学校</t>
  </si>
  <si>
    <t>川崎市立犬蔵中学校</t>
  </si>
  <si>
    <t>川崎市立稲田中学校</t>
  </si>
  <si>
    <t>川崎市立枡形中学校</t>
  </si>
  <si>
    <t>川崎市立中野島中学校</t>
  </si>
  <si>
    <t>川崎市立南菅中学校</t>
  </si>
  <si>
    <t>川崎市立菅中学校</t>
  </si>
  <si>
    <t>川崎市立生田中学校</t>
  </si>
  <si>
    <t>川崎市立南生田中学校</t>
  </si>
  <si>
    <t>川崎市立西生田中学校</t>
  </si>
  <si>
    <t>川崎市立金程中学校</t>
  </si>
  <si>
    <t>川崎市立柿生中学校</t>
  </si>
  <si>
    <t>川崎市立白鳥中学校</t>
  </si>
  <si>
    <t>川崎市立麻生中学校</t>
  </si>
  <si>
    <t>横須賀市立久里浜中学校</t>
  </si>
  <si>
    <t>横須賀市立鷹取中学校</t>
  </si>
  <si>
    <t>横須賀市立野比中学校</t>
  </si>
  <si>
    <t>横須賀市立北下浦中学校</t>
  </si>
  <si>
    <t>横須賀市立長井中学校</t>
  </si>
  <si>
    <t>横須賀市立武山中学校</t>
  </si>
  <si>
    <t>横須賀市立大楠中学校</t>
  </si>
  <si>
    <t>横須賀市立大矢部中学校</t>
  </si>
  <si>
    <t>横須賀市立衣笠中学校</t>
  </si>
  <si>
    <t>横須賀市立岩戸中学校</t>
  </si>
  <si>
    <t>横須賀市立浦賀中学校</t>
  </si>
  <si>
    <t>横須賀市立追浜中学校</t>
  </si>
  <si>
    <t>横須賀市立田浦中学校</t>
  </si>
  <si>
    <t>横須賀市立坂本中学校</t>
  </si>
  <si>
    <t>横須賀市立不入斗中学校</t>
  </si>
  <si>
    <t>横須賀市立常葉中学校</t>
  </si>
  <si>
    <t>横須賀市立公郷中学校</t>
  </si>
  <si>
    <t>横須賀市立池上中学校</t>
  </si>
  <si>
    <t>横須賀市立大津中学校</t>
  </si>
  <si>
    <t>横須賀市立馬堀中学校</t>
  </si>
  <si>
    <t>鎌倉市立御成中学校</t>
  </si>
  <si>
    <t>鎌倉市立腰越中学校</t>
  </si>
  <si>
    <t>鎌倉市立深沢中学校</t>
  </si>
  <si>
    <t>鎌倉市立大船中学校</t>
  </si>
  <si>
    <t>鎌倉市立玉縄中学校</t>
  </si>
  <si>
    <t>鎌倉市立岩瀬中学校</t>
  </si>
  <si>
    <t>鎌倉市立手広中学校</t>
  </si>
  <si>
    <t>藤沢市立高浜中学校</t>
  </si>
  <si>
    <t>藤沢市立善行中学校</t>
  </si>
  <si>
    <t>藤沢市立秋葉台中学校</t>
  </si>
  <si>
    <t>藤沢市立大庭中学校</t>
  </si>
  <si>
    <t>藤沢市立村岡中学校</t>
  </si>
  <si>
    <t>藤沢市立湘南台中学校</t>
  </si>
  <si>
    <t>藤沢市立高倉中学校</t>
  </si>
  <si>
    <t>藤沢市立滝の沢中学校</t>
  </si>
  <si>
    <t>藤沢市立大清水中学校</t>
  </si>
  <si>
    <t>藤沢市立羽鳥中学校</t>
  </si>
  <si>
    <t>藤沢市立明治中学校</t>
  </si>
  <si>
    <t>藤沢市立鵠沼中学校</t>
  </si>
  <si>
    <t>藤沢市立六会中学校</t>
  </si>
  <si>
    <t>藤沢市立片瀬中学校</t>
  </si>
  <si>
    <t>藤沢市立御所見中学校</t>
  </si>
  <si>
    <t>藤沢市立湘洋中学校</t>
  </si>
  <si>
    <t>藤沢市立長後中学校</t>
  </si>
  <si>
    <t>藤沢市立藤ヶ丘中学校</t>
  </si>
  <si>
    <t>茅ヶ崎市立鶴嶺中学校</t>
  </si>
  <si>
    <t>茅ヶ崎市立松林中学校</t>
  </si>
  <si>
    <t>茅ヶ崎市立西浜中学校</t>
  </si>
  <si>
    <t>茅ヶ崎市立松浪中学校</t>
  </si>
  <si>
    <t>茅ヶ崎市立梅田中学校</t>
  </si>
  <si>
    <t>茅ヶ崎市立鶴が台中学校</t>
  </si>
  <si>
    <t>茅ヶ崎市立浜須賀中学校</t>
  </si>
  <si>
    <t>茅ヶ崎市立北陽中学校</t>
  </si>
  <si>
    <t>茅ヶ崎市立中島中学校</t>
  </si>
  <si>
    <t>茅ヶ崎市立円蔵中学校</t>
  </si>
  <si>
    <t>茅ヶ崎市立赤羽根中学校</t>
  </si>
  <si>
    <t>茅ヶ崎市立萩園中学校</t>
  </si>
  <si>
    <t>逗子市立逗子中学校</t>
  </si>
  <si>
    <t>逗子市立久木中学校</t>
  </si>
  <si>
    <t>逗子市立沼間中学校</t>
  </si>
  <si>
    <t>葉山町立葉山中学校</t>
  </si>
  <si>
    <t>葉山町立南郷中学校</t>
  </si>
  <si>
    <t>三浦市立初声中学校</t>
  </si>
  <si>
    <t>三浦市立上原中学校</t>
  </si>
  <si>
    <t>三浦市立三崎中学校</t>
  </si>
  <si>
    <t>三浦市立南下浦中学校</t>
  </si>
  <si>
    <t>寒川町立寒川中学校</t>
  </si>
  <si>
    <t>寒川町立旭が丘中学校</t>
  </si>
  <si>
    <t>寒川町立寒川東中学校</t>
  </si>
  <si>
    <t>相模原市立相陽中学校</t>
  </si>
  <si>
    <t>相模原市立上溝南中学校</t>
  </si>
  <si>
    <t>相模原市立大沢中学校</t>
  </si>
  <si>
    <t>相模原市立大野北中学校</t>
  </si>
  <si>
    <t>相模原市立大野南中学校</t>
  </si>
  <si>
    <t>相模原市立相模台中学校</t>
  </si>
  <si>
    <t>相模原市立清新中学校</t>
  </si>
  <si>
    <t>相模原市立上鶴間中学校</t>
  </si>
  <si>
    <t>相模原市立麻溝台中学校</t>
  </si>
  <si>
    <t>相模原市立共和中学校</t>
  </si>
  <si>
    <t>相模原市立大野台中学校</t>
  </si>
  <si>
    <t>相模原市立相武台中学校</t>
  </si>
  <si>
    <t>相模原市立谷口中学校</t>
  </si>
  <si>
    <t>相模原市立中央中学校</t>
  </si>
  <si>
    <t>相模原市立新町中学校</t>
  </si>
  <si>
    <t>相模原市立弥栄中学校</t>
  </si>
  <si>
    <t>相模原市立相原中学校</t>
  </si>
  <si>
    <t>相模原市立小山中学校</t>
  </si>
  <si>
    <t>相模原市立若草中学校</t>
  </si>
  <si>
    <t>相模原市立由野台中学校</t>
  </si>
  <si>
    <t>相模原市立内出中学校</t>
  </si>
  <si>
    <t>相模原市立鵜野森中学校</t>
  </si>
  <si>
    <t>相模原市立東林中学校</t>
  </si>
  <si>
    <t>大和市立つきみ野中学校</t>
  </si>
  <si>
    <t>大和市立鶴間中学校</t>
  </si>
  <si>
    <t>大和市立引地台中学校</t>
  </si>
  <si>
    <t>大和市立上和田中学校</t>
  </si>
  <si>
    <t>大和市立南林間中学校</t>
  </si>
  <si>
    <t>大和市立下福田中学校</t>
  </si>
  <si>
    <t>大和市立大和中学校</t>
  </si>
  <si>
    <t>大和市立光丘中学校</t>
  </si>
  <si>
    <t>大和市立渋谷中学校</t>
  </si>
  <si>
    <t>海老名市立大谷中学校</t>
  </si>
  <si>
    <t>海老名市立今泉中学校</t>
  </si>
  <si>
    <t>海老名市立海西中学校</t>
  </si>
  <si>
    <t>海老名市立柏ヶ谷中学校</t>
  </si>
  <si>
    <t>海老名市立海老名中学校</t>
  </si>
  <si>
    <t>座間市立座間中学校</t>
  </si>
  <si>
    <t>座間市立栗原中学校</t>
  </si>
  <si>
    <t>綾瀬市立綾瀬中学校</t>
  </si>
  <si>
    <t>綾瀬市立綾北中学校</t>
  </si>
  <si>
    <t>綾瀬市立北の台中学校</t>
  </si>
  <si>
    <t>綾瀬市立春日台中学校</t>
  </si>
  <si>
    <t>厚木市立厚木中学校</t>
  </si>
  <si>
    <t>厚木市立依知中学校</t>
  </si>
  <si>
    <t>厚木市立荻野中学校</t>
  </si>
  <si>
    <t>厚木市立睦合中学校</t>
  </si>
  <si>
    <t>厚木市立小鮎中学校</t>
  </si>
  <si>
    <t>厚木市立南毛利中学校</t>
  </si>
  <si>
    <t>厚木市立東名中学校</t>
  </si>
  <si>
    <t>厚木市立林中学校</t>
  </si>
  <si>
    <t>厚木市立藤塚中学校</t>
  </si>
  <si>
    <t>厚木市立睦合東中学校</t>
  </si>
  <si>
    <t>厚木市立森の里中学校</t>
  </si>
  <si>
    <t>厚木市立相川中学校</t>
  </si>
  <si>
    <t>愛川町立愛川東中学校</t>
  </si>
  <si>
    <t>愛川町立愛川中学校</t>
  </si>
  <si>
    <t>愛川町立愛川中原中学校</t>
  </si>
  <si>
    <t>清川村立緑中学校</t>
  </si>
  <si>
    <t>清川村立宮ヶ瀬中学校</t>
  </si>
  <si>
    <t>相模原市立相模丘中学校</t>
  </si>
  <si>
    <t>相模原市立中野中学校</t>
  </si>
  <si>
    <t>相模原市立串川中学校</t>
  </si>
  <si>
    <t>相模原市立鳥屋中学校</t>
  </si>
  <si>
    <t>相模原市立内郷中学校</t>
  </si>
  <si>
    <t>相模原市立北相中学校</t>
  </si>
  <si>
    <t>相模原市立藤野中学校</t>
  </si>
  <si>
    <t>横浜市立市場中学校</t>
  </si>
  <si>
    <t>箱根町立箱根中学校</t>
    <rPh sb="4" eb="6">
      <t>ハコネ</t>
    </rPh>
    <phoneticPr fontId="1"/>
  </si>
  <si>
    <t>四種競技</t>
    <rPh sb="0" eb="1">
      <t>ヨン</t>
    </rPh>
    <rPh sb="1" eb="2">
      <t>シュ</t>
    </rPh>
    <rPh sb="2" eb="4">
      <t>キョウギ</t>
    </rPh>
    <phoneticPr fontId="1"/>
  </si>
  <si>
    <t>人数</t>
    <rPh sb="0" eb="2">
      <t>ニンズウ</t>
    </rPh>
    <phoneticPr fontId="1"/>
  </si>
  <si>
    <t>個人
ﾅﾝﾊﾞｰ</t>
    <rPh sb="0" eb="2">
      <t>コジン</t>
    </rPh>
    <phoneticPr fontId="1"/>
  </si>
  <si>
    <t>A走高跳</t>
  </si>
  <si>
    <t>A砲丸投</t>
  </si>
  <si>
    <t>ﾌﾘｶﾞﾅ</t>
    <phoneticPr fontId="1"/>
  </si>
  <si>
    <t>氏名</t>
    <rPh sb="0" eb="2">
      <t>シメイ</t>
    </rPh>
    <phoneticPr fontId="1"/>
  </si>
  <si>
    <t>浜・富士見</t>
    <rPh sb="0" eb="1">
      <t>ハマ</t>
    </rPh>
    <phoneticPr fontId="1"/>
  </si>
  <si>
    <t>中山</t>
  </si>
  <si>
    <t>大師</t>
  </si>
  <si>
    <t>南大師</t>
  </si>
  <si>
    <t>川中島</t>
  </si>
  <si>
    <t>桜本</t>
  </si>
  <si>
    <t>臨港</t>
  </si>
  <si>
    <t>田島</t>
  </si>
  <si>
    <t>京町</t>
  </si>
  <si>
    <t>川・富士見</t>
  </si>
  <si>
    <t>はるひ野</t>
    <rPh sb="3" eb="4">
      <t>ノ</t>
    </rPh>
    <phoneticPr fontId="1"/>
  </si>
  <si>
    <t>王禅寺中央</t>
    <rPh sb="3" eb="5">
      <t>チュウオウ</t>
    </rPh>
    <phoneticPr fontId="1"/>
  </si>
  <si>
    <t>北下浦</t>
  </si>
  <si>
    <t>長井</t>
  </si>
  <si>
    <t>武山</t>
  </si>
  <si>
    <t>大楠</t>
  </si>
  <si>
    <t>大矢部</t>
  </si>
  <si>
    <t>追浜</t>
  </si>
  <si>
    <t>坂本</t>
  </si>
  <si>
    <t>鎌倉第一</t>
  </si>
  <si>
    <t>鎌倉第二</t>
  </si>
  <si>
    <t>御成</t>
  </si>
  <si>
    <t>深沢</t>
  </si>
  <si>
    <t>岩瀬</t>
  </si>
  <si>
    <t>手広</t>
  </si>
  <si>
    <t>善行</t>
  </si>
  <si>
    <t>村岡</t>
  </si>
  <si>
    <t>高倉</t>
  </si>
  <si>
    <t>滝の沢</t>
  </si>
  <si>
    <t>大清水</t>
  </si>
  <si>
    <t>羽鳥</t>
  </si>
  <si>
    <t>藤沢第一</t>
  </si>
  <si>
    <t>鵠沼</t>
  </si>
  <si>
    <t>片瀬</t>
  </si>
  <si>
    <t>御所見</t>
  </si>
  <si>
    <t>藤ヶ岡</t>
  </si>
  <si>
    <t>茅ヶ崎第一</t>
  </si>
  <si>
    <t>鶴嶺</t>
  </si>
  <si>
    <t>松林</t>
  </si>
  <si>
    <t>西浜</t>
  </si>
  <si>
    <t>梅田</t>
  </si>
  <si>
    <t>鶴が台</t>
  </si>
  <si>
    <t>浜須賀</t>
  </si>
  <si>
    <t>北陽</t>
  </si>
  <si>
    <t>中島</t>
  </si>
  <si>
    <t>赤羽根</t>
  </si>
  <si>
    <t>沼間</t>
  </si>
  <si>
    <t>葉山</t>
  </si>
  <si>
    <t>南郷</t>
  </si>
  <si>
    <t>初声</t>
  </si>
  <si>
    <t>上原</t>
  </si>
  <si>
    <t>三崎</t>
  </si>
  <si>
    <t>寒川</t>
  </si>
  <si>
    <t>旭が丘</t>
  </si>
  <si>
    <t>寒川東</t>
  </si>
  <si>
    <t>上溝</t>
  </si>
  <si>
    <t>相模台</t>
  </si>
  <si>
    <t>共和</t>
  </si>
  <si>
    <t>大野台</t>
  </si>
  <si>
    <t>相武台</t>
  </si>
  <si>
    <t>弥栄</t>
  </si>
  <si>
    <t>若草</t>
  </si>
  <si>
    <t>由野台</t>
  </si>
  <si>
    <t>内出</t>
  </si>
  <si>
    <t>鵜野森</t>
  </si>
  <si>
    <t>上和田</t>
  </si>
  <si>
    <t>南林間</t>
  </si>
  <si>
    <t>下福田</t>
  </si>
  <si>
    <t>光丘</t>
  </si>
  <si>
    <t>渋谷</t>
  </si>
  <si>
    <t>大谷</t>
  </si>
  <si>
    <t>今泉</t>
  </si>
  <si>
    <t>海西</t>
  </si>
  <si>
    <t>海老名</t>
  </si>
  <si>
    <t>栗原</t>
  </si>
  <si>
    <t>相模</t>
  </si>
  <si>
    <t>北の台</t>
  </si>
  <si>
    <t>春日台</t>
  </si>
  <si>
    <t>浜岳</t>
  </si>
  <si>
    <t>大野</t>
  </si>
  <si>
    <t>金旭</t>
  </si>
  <si>
    <t>大住</t>
  </si>
  <si>
    <t>金目</t>
  </si>
  <si>
    <t>横内</t>
  </si>
  <si>
    <t>旭陵</t>
  </si>
  <si>
    <t>秦野東</t>
  </si>
  <si>
    <t>秦野西</t>
  </si>
  <si>
    <t>秦野南</t>
  </si>
  <si>
    <t>秦野北</t>
  </si>
  <si>
    <t>渋沢</t>
  </si>
  <si>
    <t>大磯</t>
  </si>
  <si>
    <t>国府</t>
  </si>
  <si>
    <t>二宮西</t>
  </si>
  <si>
    <t>北足柄</t>
  </si>
  <si>
    <t>南足柄</t>
  </si>
  <si>
    <t>足柄台</t>
  </si>
  <si>
    <t>中井</t>
  </si>
  <si>
    <t>湘光</t>
  </si>
  <si>
    <t>松田</t>
  </si>
  <si>
    <t>寄</t>
  </si>
  <si>
    <t>山北</t>
  </si>
  <si>
    <t>清水</t>
  </si>
  <si>
    <t>三保</t>
  </si>
  <si>
    <t>文命</t>
  </si>
  <si>
    <t>白鴎</t>
  </si>
  <si>
    <t>小・白山</t>
  </si>
  <si>
    <t>真鶴</t>
  </si>
  <si>
    <t>厚木</t>
  </si>
  <si>
    <t>依知</t>
  </si>
  <si>
    <t>南毛利</t>
  </si>
  <si>
    <t>東名</t>
  </si>
  <si>
    <t>林</t>
  </si>
  <si>
    <t>睦合東</t>
  </si>
  <si>
    <t>愛川東</t>
  </si>
  <si>
    <t>緑</t>
  </si>
  <si>
    <t>宮ヶ瀬</t>
    <rPh sb="0" eb="1">
      <t>ミヤ</t>
    </rPh>
    <rPh sb="2" eb="3">
      <t>セ</t>
    </rPh>
    <phoneticPr fontId="1"/>
  </si>
  <si>
    <t>中野</t>
  </si>
  <si>
    <t>鳥屋</t>
    <rPh sb="0" eb="1">
      <t>トリ</t>
    </rPh>
    <rPh sb="1" eb="2">
      <t>ヤ</t>
    </rPh>
    <phoneticPr fontId="1"/>
  </si>
  <si>
    <t>内郷</t>
  </si>
  <si>
    <t>北相</t>
    <rPh sb="0" eb="1">
      <t>キタ</t>
    </rPh>
    <rPh sb="1" eb="2">
      <t>ソウ</t>
    </rPh>
    <phoneticPr fontId="1"/>
  </si>
  <si>
    <t>関東学院</t>
  </si>
  <si>
    <t>関東六浦</t>
  </si>
  <si>
    <t>横浜英和</t>
    <rPh sb="0" eb="2">
      <t>ヨコハマ</t>
    </rPh>
    <rPh sb="2" eb="4">
      <t>エイワ</t>
    </rPh>
    <phoneticPr fontId="1"/>
  </si>
  <si>
    <t>日大</t>
  </si>
  <si>
    <t>桐蔭学園</t>
    <rPh sb="2" eb="4">
      <t>ガクエン</t>
    </rPh>
    <phoneticPr fontId="1"/>
  </si>
  <si>
    <t>捜真女子</t>
  </si>
  <si>
    <t>横浜隼人</t>
    <rPh sb="0" eb="2">
      <t>ヨコハマ</t>
    </rPh>
    <phoneticPr fontId="1"/>
  </si>
  <si>
    <t>神大付属</t>
  </si>
  <si>
    <t>サレジオ</t>
  </si>
  <si>
    <t>森村学園</t>
  </si>
  <si>
    <t>大西学園</t>
  </si>
  <si>
    <t>カリタス</t>
  </si>
  <si>
    <t>法政第二</t>
  </si>
  <si>
    <t>鎌倉学園</t>
  </si>
  <si>
    <t>鎌倉女学院</t>
  </si>
  <si>
    <t>鎌倉女子大</t>
  </si>
  <si>
    <t>清泉女学院</t>
  </si>
  <si>
    <t>北鎌倉女子</t>
  </si>
  <si>
    <t>湘南学園</t>
  </si>
  <si>
    <t>湘南白百合</t>
  </si>
  <si>
    <t>聖園女学院</t>
  </si>
  <si>
    <t>聖和学院</t>
  </si>
  <si>
    <t>逗子開成</t>
  </si>
  <si>
    <t>相模女子大</t>
  </si>
  <si>
    <t>東海大相模</t>
  </si>
  <si>
    <t>相洋</t>
  </si>
  <si>
    <t>函嶺白百合</t>
  </si>
  <si>
    <t>聖セシリア</t>
  </si>
  <si>
    <t>横須賀学院</t>
  </si>
  <si>
    <t>自修館</t>
    <rPh sb="0" eb="1">
      <t>ジ</t>
    </rPh>
    <phoneticPr fontId="1"/>
  </si>
  <si>
    <t>付属鎌倉</t>
  </si>
  <si>
    <t>川崎朝鮮</t>
  </si>
  <si>
    <t>相模原市立中沢中学校</t>
  </si>
  <si>
    <t>厚木市立玉川中学校</t>
  </si>
  <si>
    <t>平塚市立　江陽　中学校</t>
  </si>
  <si>
    <t>綾瀬市立城山中学校</t>
  </si>
  <si>
    <t>座間市立南中学校</t>
  </si>
  <si>
    <t>座間市立東中学校</t>
  </si>
  <si>
    <t>座間市立西中学校</t>
  </si>
  <si>
    <t>海老名市立有馬中学校</t>
  </si>
  <si>
    <t>相模原市立緑が丘中学校</t>
  </si>
  <si>
    <t>相模原市立旭中学校</t>
  </si>
  <si>
    <t>相模原市立田名中学校</t>
  </si>
  <si>
    <t>茅ヶ崎市立第一中学校</t>
  </si>
  <si>
    <t>藤沢市立第一中学校</t>
  </si>
  <si>
    <t>鎌倉市立第二中学校</t>
  </si>
  <si>
    <t>鎌倉市立第一中学校</t>
  </si>
  <si>
    <t>横須賀市立鴨居中学校</t>
  </si>
  <si>
    <t>横須賀市立長沢中学校</t>
  </si>
  <si>
    <t>横須賀市立神明中学校</t>
  </si>
  <si>
    <t>川崎市立長沢中学校</t>
  </si>
  <si>
    <t>川崎市立有馬中学校</t>
  </si>
  <si>
    <t>川崎市立橘中学校</t>
  </si>
  <si>
    <t>川崎市立中原中学校</t>
  </si>
  <si>
    <t>川崎市立玉川中学校</t>
  </si>
  <si>
    <t>川崎市立富士見中学校</t>
  </si>
  <si>
    <t>横浜市立緑が丘中学校</t>
  </si>
  <si>
    <t>横浜市立鴨居中学校</t>
  </si>
  <si>
    <t>横浜市立中山中学校</t>
    <rPh sb="4" eb="6">
      <t>ナカヤマ</t>
    </rPh>
    <phoneticPr fontId="1"/>
  </si>
  <si>
    <t>所属</t>
    <rPh sb="0" eb="2">
      <t>ショゾク</t>
    </rPh>
    <phoneticPr fontId="1"/>
  </si>
  <si>
    <t>記録</t>
    <rPh sb="0" eb="2">
      <t>キロク</t>
    </rPh>
    <phoneticPr fontId="1"/>
  </si>
  <si>
    <t>愛川中原</t>
    <rPh sb="1" eb="2">
      <t>カワ</t>
    </rPh>
    <phoneticPr fontId="1"/>
  </si>
  <si>
    <t>相模原中等</t>
    <rPh sb="0" eb="3">
      <t>サガミハラ</t>
    </rPh>
    <rPh sb="3" eb="5">
      <t>チュウトウ</t>
    </rPh>
    <phoneticPr fontId="1"/>
  </si>
  <si>
    <t>平塚中等</t>
    <rPh sb="0" eb="2">
      <t>ヒラツカ</t>
    </rPh>
    <rPh sb="2" eb="4">
      <t>チュウトウ</t>
    </rPh>
    <phoneticPr fontId="1"/>
  </si>
  <si>
    <t>東山田</t>
    <rPh sb="0" eb="3">
      <t>ヒガシヤマダ</t>
    </rPh>
    <phoneticPr fontId="1"/>
  </si>
  <si>
    <t>横浜市立東山田中学校</t>
    <rPh sb="0" eb="2">
      <t>ヨコハマ</t>
    </rPh>
    <rPh sb="2" eb="4">
      <t>シリツ</t>
    </rPh>
    <rPh sb="4" eb="7">
      <t>ヒガシヤマダ</t>
    </rPh>
    <rPh sb="7" eb="10">
      <t>チュウガッコウ</t>
    </rPh>
    <phoneticPr fontId="1"/>
  </si>
  <si>
    <t>早渕</t>
    <rPh sb="0" eb="2">
      <t>ハヤブチ</t>
    </rPh>
    <phoneticPr fontId="1"/>
  </si>
  <si>
    <t>横浜市立早渕中学校</t>
    <rPh sb="0" eb="2">
      <t>ヨコハマ</t>
    </rPh>
    <rPh sb="2" eb="4">
      <t>シリツ</t>
    </rPh>
    <rPh sb="4" eb="6">
      <t>ハヤブチ</t>
    </rPh>
    <rPh sb="6" eb="9">
      <t>チュウガッコウ</t>
    </rPh>
    <phoneticPr fontId="1"/>
  </si>
  <si>
    <t>太洋</t>
    <rPh sb="0" eb="2">
      <t>タイヨウ</t>
    </rPh>
    <phoneticPr fontId="1"/>
  </si>
  <si>
    <t>川崎市立王禅寺中央中学校</t>
    <rPh sb="7" eb="9">
      <t>チュウオウ</t>
    </rPh>
    <phoneticPr fontId="1"/>
  </si>
  <si>
    <t>川崎市立はるひ野中学校</t>
    <rPh sb="7" eb="8">
      <t>ノ</t>
    </rPh>
    <phoneticPr fontId="1"/>
  </si>
  <si>
    <t>聖ステパノ</t>
    <rPh sb="0" eb="1">
      <t>セイ</t>
    </rPh>
    <phoneticPr fontId="1"/>
  </si>
  <si>
    <t>聖ステパノ学園中学校</t>
    <rPh sb="0" eb="1">
      <t>セイ</t>
    </rPh>
    <rPh sb="5" eb="7">
      <t>ガクエン</t>
    </rPh>
    <rPh sb="7" eb="10">
      <t>チュウガッコウ</t>
    </rPh>
    <phoneticPr fontId="1"/>
  </si>
  <si>
    <t>金額計</t>
    <rPh sb="0" eb="2">
      <t>キンガク</t>
    </rPh>
    <rPh sb="2" eb="3">
      <t>ケイ</t>
    </rPh>
    <phoneticPr fontId="1"/>
  </si>
  <si>
    <t>男子
人数</t>
    <rPh sb="0" eb="2">
      <t>ダンシ</t>
    </rPh>
    <rPh sb="3" eb="5">
      <t>ニンズウ</t>
    </rPh>
    <phoneticPr fontId="1"/>
  </si>
  <si>
    <t>女子
人数</t>
    <rPh sb="0" eb="2">
      <t>ジョシ</t>
    </rPh>
    <rPh sb="3" eb="5">
      <t>ニンズウ</t>
    </rPh>
    <phoneticPr fontId="1"/>
  </si>
  <si>
    <t>合計
人数</t>
    <rPh sb="0" eb="2">
      <t>ゴウケイ</t>
    </rPh>
    <rPh sb="3" eb="5">
      <t>ニンズウ</t>
    </rPh>
    <phoneticPr fontId="1"/>
  </si>
  <si>
    <t>男子
種目数</t>
    <rPh sb="0" eb="2">
      <t>ダンシ</t>
    </rPh>
    <rPh sb="3" eb="5">
      <t>シュモク</t>
    </rPh>
    <rPh sb="5" eb="6">
      <t>スウ</t>
    </rPh>
    <phoneticPr fontId="1"/>
  </si>
  <si>
    <t>女子
種目数</t>
    <rPh sb="0" eb="2">
      <t>ジョシ</t>
    </rPh>
    <rPh sb="3" eb="5">
      <t>シュモク</t>
    </rPh>
    <rPh sb="5" eb="6">
      <t>スウ</t>
    </rPh>
    <phoneticPr fontId="1"/>
  </si>
  <si>
    <t>合計
種目数</t>
    <rPh sb="0" eb="2">
      <t>ゴウケイ</t>
    </rPh>
    <rPh sb="3" eb="5">
      <t>シュモク</t>
    </rPh>
    <rPh sb="5" eb="6">
      <t>スウ</t>
    </rPh>
    <phoneticPr fontId="1"/>
  </si>
  <si>
    <t>個人
参加料</t>
    <rPh sb="0" eb="2">
      <t>コジン</t>
    </rPh>
    <rPh sb="3" eb="6">
      <t>サンカリョウ</t>
    </rPh>
    <phoneticPr fontId="1"/>
  </si>
  <si>
    <t>リレー
参加料</t>
    <rPh sb="4" eb="7">
      <t>サンカリョウ</t>
    </rPh>
    <phoneticPr fontId="1"/>
  </si>
  <si>
    <t>川崎高附属</t>
    <rPh sb="0" eb="2">
      <t>カワサキ</t>
    </rPh>
    <rPh sb="2" eb="3">
      <t>コウ</t>
    </rPh>
    <rPh sb="3" eb="5">
      <t>フゾク</t>
    </rPh>
    <phoneticPr fontId="1"/>
  </si>
  <si>
    <t>渡田</t>
    <rPh sb="1" eb="2">
      <t>ダ</t>
    </rPh>
    <phoneticPr fontId="1"/>
  </si>
  <si>
    <t>鶴見大付属</t>
    <rPh sb="1" eb="2">
      <t>ミ</t>
    </rPh>
    <rPh sb="2" eb="3">
      <t>ダイ</t>
    </rPh>
    <rPh sb="3" eb="5">
      <t>フゾク</t>
    </rPh>
    <phoneticPr fontId="1"/>
  </si>
  <si>
    <t>横浜</t>
  </si>
  <si>
    <t>横浜学園</t>
    <rPh sb="0" eb="2">
      <t>ヨコハマ</t>
    </rPh>
    <rPh sb="2" eb="4">
      <t>ガクエン</t>
    </rPh>
    <phoneticPr fontId="1"/>
  </si>
  <si>
    <t>橘学苑</t>
    <rPh sb="0" eb="1">
      <t>タチバナ</t>
    </rPh>
    <rPh sb="1" eb="2">
      <t>マナブ</t>
    </rPh>
    <rPh sb="2" eb="3">
      <t>ソノ</t>
    </rPh>
    <phoneticPr fontId="1"/>
  </si>
  <si>
    <t>富士見丘</t>
    <rPh sb="0" eb="3">
      <t>フジミ</t>
    </rPh>
    <rPh sb="3" eb="4">
      <t>オカ</t>
    </rPh>
    <phoneticPr fontId="1"/>
  </si>
  <si>
    <t>日大藤沢</t>
    <rPh sb="0" eb="2">
      <t>ニチダイ</t>
    </rPh>
    <rPh sb="2" eb="4">
      <t>フジサワ</t>
    </rPh>
    <phoneticPr fontId="1"/>
  </si>
  <si>
    <t>藤嶺藤沢</t>
    <rPh sb="0" eb="1">
      <t>フジ</t>
    </rPh>
    <rPh sb="1" eb="2">
      <t>ミネ</t>
    </rPh>
    <rPh sb="2" eb="4">
      <t>フジサワ</t>
    </rPh>
    <phoneticPr fontId="1"/>
  </si>
  <si>
    <t>横浜市立橘中学校</t>
  </si>
  <si>
    <t>横浜市立旭中学校</t>
  </si>
  <si>
    <t>川崎市立川崎高等学校附属中学校</t>
  </si>
  <si>
    <t>座間西</t>
  </si>
  <si>
    <t>座間東</t>
  </si>
  <si>
    <t>座間南</t>
  </si>
  <si>
    <t>箱根</t>
  </si>
  <si>
    <t>県総体</t>
    <rPh sb="0" eb="1">
      <t>ケン</t>
    </rPh>
    <rPh sb="1" eb="3">
      <t>ソウタイ</t>
    </rPh>
    <phoneticPr fontId="1"/>
  </si>
  <si>
    <t>神奈川県中学校陸上競技強化練習会（1月）</t>
    <rPh sb="0" eb="4">
      <t>カナガワケン</t>
    </rPh>
    <rPh sb="4" eb="7">
      <t>チュウガッコウ</t>
    </rPh>
    <rPh sb="7" eb="9">
      <t>リクジョウ</t>
    </rPh>
    <rPh sb="9" eb="11">
      <t>キョウギ</t>
    </rPh>
    <rPh sb="11" eb="13">
      <t>キョウカ</t>
    </rPh>
    <rPh sb="13" eb="16">
      <t>レンシュウカイ</t>
    </rPh>
    <rPh sb="18" eb="19">
      <t>ツキ</t>
    </rPh>
    <phoneticPr fontId="1"/>
  </si>
  <si>
    <t>神奈川県中学校陸上競技強化練習会（2月）</t>
    <rPh sb="0" eb="4">
      <t>カナガワケン</t>
    </rPh>
    <rPh sb="4" eb="7">
      <t>チュウガッコウ</t>
    </rPh>
    <rPh sb="7" eb="9">
      <t>リクジョウ</t>
    </rPh>
    <rPh sb="9" eb="11">
      <t>キョウギ</t>
    </rPh>
    <rPh sb="11" eb="13">
      <t>キョウカ</t>
    </rPh>
    <rPh sb="13" eb="16">
      <t>レンシュウカイ</t>
    </rPh>
    <rPh sb="18" eb="19">
      <t>ツキ</t>
    </rPh>
    <phoneticPr fontId="1"/>
  </si>
  <si>
    <t>神奈川県中学校陸上競技強化練習会（3月）</t>
    <rPh sb="0" eb="4">
      <t>カナガワケン</t>
    </rPh>
    <rPh sb="4" eb="7">
      <t>チュウガッコウ</t>
    </rPh>
    <rPh sb="7" eb="9">
      <t>リクジョウ</t>
    </rPh>
    <rPh sb="9" eb="11">
      <t>キョウギ</t>
    </rPh>
    <rPh sb="11" eb="13">
      <t>キョウカ</t>
    </rPh>
    <rPh sb="13" eb="16">
      <t>レンシュウカイ</t>
    </rPh>
    <rPh sb="18" eb="19">
      <t>ツキ</t>
    </rPh>
    <phoneticPr fontId="1"/>
  </si>
  <si>
    <t>神奈川県中学校陸上競技冬季強化合宿・強化練習会</t>
    <rPh sb="0" eb="4">
      <t>カナガワケン</t>
    </rPh>
    <rPh sb="4" eb="7">
      <t>チュウガッコウ</t>
    </rPh>
    <rPh sb="7" eb="9">
      <t>リクジョウ</t>
    </rPh>
    <rPh sb="9" eb="11">
      <t>キョウギ</t>
    </rPh>
    <rPh sb="13" eb="15">
      <t>キョウカ</t>
    </rPh>
    <rPh sb="15" eb="17">
      <t>ガッシュク</t>
    </rPh>
    <rPh sb="18" eb="20">
      <t>キョウカ</t>
    </rPh>
    <rPh sb="20" eb="23">
      <t>レンシュウカイ</t>
    </rPh>
    <phoneticPr fontId="1"/>
  </si>
  <si>
    <t>氏　　名</t>
    <rPh sb="0" eb="1">
      <t>シ</t>
    </rPh>
    <rPh sb="3" eb="4">
      <t>ナ</t>
    </rPh>
    <phoneticPr fontId="1"/>
  </si>
  <si>
    <t>ﾌ ﾘ ｶ ﾞﾅ</t>
    <phoneticPr fontId="1"/>
  </si>
  <si>
    <t>所　　属</t>
    <rPh sb="0" eb="1">
      <t>ショ</t>
    </rPh>
    <rPh sb="3" eb="4">
      <t>ゾク</t>
    </rPh>
    <phoneticPr fontId="1"/>
  </si>
  <si>
    <t>年度</t>
    <rPh sb="0" eb="2">
      <t>ネンド</t>
    </rPh>
    <phoneticPr fontId="1"/>
  </si>
  <si>
    <t>⇒</t>
    <phoneticPr fontId="1"/>
  </si>
  <si>
    <t>第</t>
    <rPh sb="0" eb="1">
      <t>ダイ</t>
    </rPh>
    <phoneticPr fontId="1"/>
  </si>
  <si>
    <t>県中選</t>
    <rPh sb="0" eb="1">
      <t>ケン</t>
    </rPh>
    <rPh sb="1" eb="2">
      <t>チュウ</t>
    </rPh>
    <rPh sb="2" eb="3">
      <t>セン</t>
    </rPh>
    <phoneticPr fontId="1"/>
  </si>
  <si>
    <t>県選抜</t>
    <rPh sb="0" eb="1">
      <t>ケン</t>
    </rPh>
    <rPh sb="1" eb="3">
      <t>センバツ</t>
    </rPh>
    <phoneticPr fontId="1"/>
  </si>
  <si>
    <t>県通信</t>
    <rPh sb="0" eb="1">
      <t>ケン</t>
    </rPh>
    <rPh sb="1" eb="3">
      <t>ツウシン</t>
    </rPh>
    <phoneticPr fontId="1"/>
  </si>
  <si>
    <t>ＪＯ</t>
    <phoneticPr fontId="1"/>
  </si>
  <si>
    <t>８月長</t>
    <rPh sb="1" eb="2">
      <t>ガツ</t>
    </rPh>
    <rPh sb="2" eb="3">
      <t>チョウ</t>
    </rPh>
    <phoneticPr fontId="1"/>
  </si>
  <si>
    <t>申込責任者</t>
    <rPh sb="0" eb="2">
      <t>モウシコミ</t>
    </rPh>
    <rPh sb="2" eb="5">
      <t>セキニンシャ</t>
    </rPh>
    <phoneticPr fontId="1"/>
  </si>
  <si>
    <t>県駅伝</t>
    <rPh sb="0" eb="1">
      <t>ケン</t>
    </rPh>
    <rPh sb="1" eb="3">
      <t>エキデン</t>
    </rPh>
    <phoneticPr fontId="1"/>
  </si>
  <si>
    <t>２月長</t>
    <rPh sb="1" eb="2">
      <t>ガツ</t>
    </rPh>
    <rPh sb="2" eb="3">
      <t>チョウ</t>
    </rPh>
    <phoneticPr fontId="1"/>
  </si>
  <si>
    <t>県中体連長距離記録会（８月）</t>
    <rPh sb="0" eb="1">
      <t>ケン</t>
    </rPh>
    <rPh sb="1" eb="4">
      <t>チュウタイレン</t>
    </rPh>
    <rPh sb="4" eb="7">
      <t>チョウキョリ</t>
    </rPh>
    <rPh sb="7" eb="9">
      <t>キロク</t>
    </rPh>
    <rPh sb="9" eb="10">
      <t>カイ</t>
    </rPh>
    <rPh sb="12" eb="13">
      <t>ガツ</t>
    </rPh>
    <phoneticPr fontId="1"/>
  </si>
  <si>
    <t>回　神奈川県中学校陸上競技選手権大会</t>
    <rPh sb="0" eb="1">
      <t>カイ</t>
    </rPh>
    <rPh sb="2" eb="5">
      <t>カナガワ</t>
    </rPh>
    <rPh sb="5" eb="6">
      <t>ケン</t>
    </rPh>
    <rPh sb="6" eb="9">
      <t>チュウガッコウ</t>
    </rPh>
    <rPh sb="9" eb="11">
      <t>リクジョウ</t>
    </rPh>
    <rPh sb="11" eb="13">
      <t>キョウギ</t>
    </rPh>
    <rPh sb="13" eb="16">
      <t>センシュケン</t>
    </rPh>
    <rPh sb="16" eb="18">
      <t>タイカイ</t>
    </rPh>
    <phoneticPr fontId="1"/>
  </si>
  <si>
    <t>回　神奈川県中学校選抜陸上競技大会</t>
    <rPh sb="0" eb="1">
      <t>カイ</t>
    </rPh>
    <rPh sb="2" eb="5">
      <t>カナガワ</t>
    </rPh>
    <rPh sb="5" eb="6">
      <t>ケン</t>
    </rPh>
    <rPh sb="6" eb="9">
      <t>チュウガッコウ</t>
    </rPh>
    <rPh sb="9" eb="11">
      <t>センバツ</t>
    </rPh>
    <rPh sb="11" eb="13">
      <t>リクジョウ</t>
    </rPh>
    <rPh sb="13" eb="15">
      <t>キョウギ</t>
    </rPh>
    <rPh sb="15" eb="17">
      <t>タイカイ</t>
    </rPh>
    <phoneticPr fontId="1"/>
  </si>
  <si>
    <t>回　選手選考会</t>
    <rPh sb="0" eb="1">
      <t>カイ</t>
    </rPh>
    <rPh sb="2" eb="4">
      <t>センシュ</t>
    </rPh>
    <rPh sb="4" eb="7">
      <t>センコウカイ</t>
    </rPh>
    <phoneticPr fontId="1"/>
  </si>
  <si>
    <t>回　神奈川県中学校陸上競技大会</t>
    <rPh sb="0" eb="1">
      <t>カイ</t>
    </rPh>
    <rPh sb="2" eb="5">
      <t>カナガワ</t>
    </rPh>
    <rPh sb="5" eb="6">
      <t>ケン</t>
    </rPh>
    <rPh sb="6" eb="9">
      <t>チュウガッコウ</t>
    </rPh>
    <rPh sb="9" eb="11">
      <t>リクジョウ</t>
    </rPh>
    <rPh sb="11" eb="13">
      <t>キョウギ</t>
    </rPh>
    <rPh sb="13" eb="15">
      <t>タイカイ</t>
    </rPh>
    <phoneticPr fontId="1"/>
  </si>
  <si>
    <t>回　神奈川県中学校女子駅伝大会</t>
    <rPh sb="0" eb="1">
      <t>カイ</t>
    </rPh>
    <rPh sb="2" eb="5">
      <t>カナガワ</t>
    </rPh>
    <rPh sb="5" eb="6">
      <t>ケン</t>
    </rPh>
    <rPh sb="6" eb="9">
      <t>チュウガッコウ</t>
    </rPh>
    <rPh sb="9" eb="11">
      <t>ジョシ</t>
    </rPh>
    <rPh sb="11" eb="13">
      <t>エキデン</t>
    </rPh>
    <rPh sb="13" eb="15">
      <t>タイカイ</t>
    </rPh>
    <phoneticPr fontId="1"/>
  </si>
  <si>
    <t>保土ケ谷</t>
  </si>
  <si>
    <t>横浜市立保土ケ谷中学校</t>
  </si>
  <si>
    <t>鶴ケ峯</t>
  </si>
  <si>
    <t>横浜市立鶴ケ峯中学校</t>
  </si>
  <si>
    <t>富士見</t>
  </si>
  <si>
    <t>0463-21-0414</t>
  </si>
  <si>
    <t>0463-21-0419</t>
  </si>
  <si>
    <t>0463-31-0420</t>
  </si>
  <si>
    <t>0463-31-0479</t>
  </si>
  <si>
    <t>0463-55-1568</t>
  </si>
  <si>
    <t>0463-54-1623</t>
  </si>
  <si>
    <t>0463-58-6680</t>
  </si>
  <si>
    <t>0463-58-0151</t>
  </si>
  <si>
    <t>0463-33-2151</t>
  </si>
  <si>
    <t>0463-54-0626</t>
  </si>
  <si>
    <t>0463-34-2530</t>
  </si>
  <si>
    <t>0463-23-6215</t>
  </si>
  <si>
    <t>0463-58-8558</t>
  </si>
  <si>
    <t>0463-55-8131</t>
  </si>
  <si>
    <t>0463-59-0400</t>
  </si>
  <si>
    <t>本町</t>
  </si>
  <si>
    <t>白山</t>
  </si>
  <si>
    <t>備考１</t>
    <rPh sb="0" eb="2">
      <t>ビコウ</t>
    </rPh>
    <phoneticPr fontId="1"/>
  </si>
  <si>
    <t>備考２</t>
    <rPh sb="0" eb="2">
      <t>ビコウ</t>
    </rPh>
    <phoneticPr fontId="1"/>
  </si>
  <si>
    <t>校内No</t>
    <rPh sb="0" eb="2">
      <t>コウナイ</t>
    </rPh>
    <phoneticPr fontId="1"/>
  </si>
  <si>
    <t>種目</t>
    <rPh sb="0" eb="2">
      <t>シュモク</t>
    </rPh>
    <phoneticPr fontId="1"/>
  </si>
  <si>
    <t>個人
ﾅﾝﾊﾞｰ</t>
    <rPh sb="0" eb="2">
      <t>コジン</t>
    </rPh>
    <phoneticPr fontId="1"/>
  </si>
  <si>
    <t>大会
ﾅﾝﾊﾞｰ
ｶｰﾄﾞ</t>
    <rPh sb="0" eb="2">
      <t>タイカイ</t>
    </rPh>
    <phoneticPr fontId="1"/>
  </si>
  <si>
    <t>氏名</t>
    <rPh sb="0" eb="2">
      <t>シメイ</t>
    </rPh>
    <phoneticPr fontId="1"/>
  </si>
  <si>
    <t>ﾌﾘｶﾞﾅ</t>
    <phoneticPr fontId="1"/>
  </si>
  <si>
    <t>所属</t>
    <rPh sb="0" eb="2">
      <t>ショゾク</t>
    </rPh>
    <phoneticPr fontId="1"/>
  </si>
  <si>
    <t>学年</t>
    <rPh sb="0" eb="2">
      <t>ガクネン</t>
    </rPh>
    <phoneticPr fontId="1"/>
  </si>
  <si>
    <t>最高記録</t>
    <rPh sb="0" eb="2">
      <t>サイコウ</t>
    </rPh>
    <rPh sb="2" eb="4">
      <t>キロク</t>
    </rPh>
    <phoneticPr fontId="1"/>
  </si>
  <si>
    <t>陸連
登録
番号</t>
    <rPh sb="0" eb="2">
      <t>リクレン</t>
    </rPh>
    <rPh sb="3" eb="5">
      <t>トウロク</t>
    </rPh>
    <rPh sb="6" eb="8">
      <t>バンゴウ</t>
    </rPh>
    <phoneticPr fontId="1"/>
  </si>
  <si>
    <t>（男子）</t>
    <rPh sb="1" eb="3">
      <t>ダンシ</t>
    </rPh>
    <phoneticPr fontId="1"/>
  </si>
  <si>
    <t>学校名</t>
    <rPh sb="0" eb="3">
      <t>ガッコウメイ</t>
    </rPh>
    <phoneticPr fontId="1"/>
  </si>
  <si>
    <t>（女子）</t>
    <rPh sb="1" eb="3">
      <t>ジョシ</t>
    </rPh>
    <phoneticPr fontId="1"/>
  </si>
  <si>
    <t>学校番号</t>
    <rPh sb="0" eb="2">
      <t>ガッコウ</t>
    </rPh>
    <rPh sb="2" eb="4">
      <t>バンゴウ</t>
    </rPh>
    <phoneticPr fontId="1"/>
  </si>
  <si>
    <t>参加申込書</t>
    <rPh sb="0" eb="2">
      <t>サンカ</t>
    </rPh>
    <rPh sb="2" eb="5">
      <t>モウシコミショ</t>
    </rPh>
    <phoneticPr fontId="1"/>
  </si>
  <si>
    <t>個人ﾅﾝﾊﾞｰ</t>
    <rPh sb="0" eb="2">
      <t>コジン</t>
    </rPh>
    <phoneticPr fontId="1"/>
  </si>
  <si>
    <t>上記大会への参加を認めます。
大会プログラム及び報道発表やホームページ等に氏名・学校名・学年・写真等の個人情報を掲載することは本人及び保護者の同意を得ています。</t>
    <phoneticPr fontId="1"/>
  </si>
  <si>
    <t>所在地</t>
    <rPh sb="0" eb="3">
      <t>ショザイチ</t>
    </rPh>
    <phoneticPr fontId="1"/>
  </si>
  <si>
    <t>連絡先</t>
    <rPh sb="0" eb="3">
      <t>レンラクサキ</t>
    </rPh>
    <phoneticPr fontId="1"/>
  </si>
  <si>
    <t>参加数</t>
    <rPh sb="0" eb="2">
      <t>サンカ</t>
    </rPh>
    <rPh sb="2" eb="3">
      <t>スウ</t>
    </rPh>
    <phoneticPr fontId="1"/>
  </si>
  <si>
    <t>男子</t>
    <rPh sb="0" eb="2">
      <t>ダンシ</t>
    </rPh>
    <phoneticPr fontId="1"/>
  </si>
  <si>
    <t>女子</t>
    <rPh sb="0" eb="2">
      <t>ジョシ</t>
    </rPh>
    <phoneticPr fontId="1"/>
  </si>
  <si>
    <t>合計</t>
    <rPh sb="0" eb="2">
      <t>ゴウケイ</t>
    </rPh>
    <phoneticPr fontId="1"/>
  </si>
  <si>
    <t>人数</t>
    <rPh sb="0" eb="2">
      <t>ニンズウ</t>
    </rPh>
    <phoneticPr fontId="1"/>
  </si>
  <si>
    <t>種目数</t>
    <rPh sb="0" eb="2">
      <t>シュモク</t>
    </rPh>
    <rPh sb="2" eb="3">
      <t>スウ</t>
    </rPh>
    <phoneticPr fontId="1"/>
  </si>
  <si>
    <t>リレー数</t>
    <rPh sb="3" eb="4">
      <t>スウ</t>
    </rPh>
    <phoneticPr fontId="1"/>
  </si>
  <si>
    <t>リレー参加料</t>
    <rPh sb="3" eb="6">
      <t>サンカリョウ</t>
    </rPh>
    <phoneticPr fontId="1"/>
  </si>
  <si>
    <t>申込責任者</t>
    <rPh sb="0" eb="2">
      <t>モウシコミ</t>
    </rPh>
    <rPh sb="2" eb="5">
      <t>セキニンシャ</t>
    </rPh>
    <phoneticPr fontId="1"/>
  </si>
  <si>
    <t>職印</t>
    <rPh sb="0" eb="2">
      <t>ショクイン</t>
    </rPh>
    <phoneticPr fontId="1"/>
  </si>
  <si>
    <t>印</t>
    <rPh sb="0" eb="1">
      <t>イン</t>
    </rPh>
    <phoneticPr fontId="1"/>
  </si>
  <si>
    <t>学　 校　 長</t>
    <rPh sb="0" eb="1">
      <t>ガク</t>
    </rPh>
    <rPh sb="3" eb="4">
      <t>コウ</t>
    </rPh>
    <rPh sb="6" eb="7">
      <t>チョウ</t>
    </rPh>
    <phoneticPr fontId="1"/>
  </si>
  <si>
    <t>リレーまとめ</t>
    <phoneticPr fontId="1"/>
  </si>
  <si>
    <t>男子 共通ﾘﾚｰ</t>
    <rPh sb="0" eb="2">
      <t>ダンシ</t>
    </rPh>
    <rPh sb="3" eb="5">
      <t>キョウツウ</t>
    </rPh>
    <phoneticPr fontId="1"/>
  </si>
  <si>
    <t>女子 共通ﾘﾚｰ</t>
    <rPh sb="0" eb="2">
      <t>ジョシ</t>
    </rPh>
    <rPh sb="3" eb="5">
      <t>キョウツウ</t>
    </rPh>
    <phoneticPr fontId="1"/>
  </si>
  <si>
    <t>登録1</t>
    <rPh sb="0" eb="2">
      <t>トウロク</t>
    </rPh>
    <phoneticPr fontId="1"/>
  </si>
  <si>
    <t>登録2</t>
    <rPh sb="0" eb="2">
      <t>トウロク</t>
    </rPh>
    <phoneticPr fontId="1"/>
  </si>
  <si>
    <t>登録3</t>
    <rPh sb="0" eb="2">
      <t>トウロク</t>
    </rPh>
    <phoneticPr fontId="1"/>
  </si>
  <si>
    <t>登録4</t>
    <rPh sb="0" eb="2">
      <t>トウロク</t>
    </rPh>
    <phoneticPr fontId="1"/>
  </si>
  <si>
    <t>登録5</t>
    <rPh sb="0" eb="2">
      <t>トウロク</t>
    </rPh>
    <phoneticPr fontId="1"/>
  </si>
  <si>
    <t>登録6</t>
    <rPh sb="0" eb="2">
      <t>トウロク</t>
    </rPh>
    <phoneticPr fontId="1"/>
  </si>
  <si>
    <t>男子 １年ﾘﾚｰ</t>
    <rPh sb="0" eb="2">
      <t>ダンシ</t>
    </rPh>
    <rPh sb="4" eb="5">
      <t>ネン</t>
    </rPh>
    <phoneticPr fontId="1"/>
  </si>
  <si>
    <t>女子 １年ﾘﾚｰ</t>
    <rPh sb="0" eb="2">
      <t>ジョシ</t>
    </rPh>
    <rPh sb="4" eb="5">
      <t>ネン</t>
    </rPh>
    <phoneticPr fontId="1"/>
  </si>
  <si>
    <t>大会名</t>
    <rPh sb="0" eb="2">
      <t>タイカイ</t>
    </rPh>
    <rPh sb="2" eb="3">
      <t>メイ</t>
    </rPh>
    <phoneticPr fontId="1"/>
  </si>
  <si>
    <t>種目リスト</t>
    <rPh sb="0" eb="2">
      <t>シュモク</t>
    </rPh>
    <phoneticPr fontId="1"/>
  </si>
  <si>
    <t>※メモ</t>
    <phoneticPr fontId="1"/>
  </si>
  <si>
    <t>　種目の入力規則</t>
    <rPh sb="1" eb="3">
      <t>シュモク</t>
    </rPh>
    <rPh sb="4" eb="6">
      <t>ニュウリョク</t>
    </rPh>
    <rPh sb="6" eb="8">
      <t>キソク</t>
    </rPh>
    <phoneticPr fontId="1"/>
  </si>
  <si>
    <t>　種目数の合計の範囲の設定</t>
    <rPh sb="1" eb="3">
      <t>シュモク</t>
    </rPh>
    <rPh sb="3" eb="4">
      <t>スウ</t>
    </rPh>
    <rPh sb="5" eb="7">
      <t>ゴウケイ</t>
    </rPh>
    <rPh sb="8" eb="10">
      <t>ハンイ</t>
    </rPh>
    <rPh sb="11" eb="13">
      <t>セッテイ</t>
    </rPh>
    <phoneticPr fontId="1"/>
  </si>
  <si>
    <t>　最高記録の書式？</t>
    <rPh sb="1" eb="3">
      <t>サイコウ</t>
    </rPh>
    <rPh sb="3" eb="5">
      <t>キロク</t>
    </rPh>
    <rPh sb="6" eb="8">
      <t>ショシキ</t>
    </rPh>
    <phoneticPr fontId="1"/>
  </si>
  <si>
    <t>　リレーの罫線を消す・最高記録を一部消す</t>
    <rPh sb="5" eb="7">
      <t>ケイセン</t>
    </rPh>
    <rPh sb="8" eb="9">
      <t>ケ</t>
    </rPh>
    <rPh sb="11" eb="13">
      <t>サイコウ</t>
    </rPh>
    <rPh sb="13" eb="15">
      <t>キロク</t>
    </rPh>
    <rPh sb="16" eb="18">
      <t>イチブ</t>
    </rPh>
    <rPh sb="18" eb="19">
      <t>ケ</t>
    </rPh>
    <phoneticPr fontId="1"/>
  </si>
  <si>
    <t>046-221-3227</t>
  </si>
  <si>
    <t>厚木市水引1-1-3</t>
  </si>
  <si>
    <t>046-245-1167</t>
  </si>
  <si>
    <t>厚木市中依知364</t>
  </si>
  <si>
    <t>046-241-1710</t>
  </si>
  <si>
    <t>厚木市鳶尾5-1-1</t>
    <rPh sb="0" eb="3">
      <t>アツギシ</t>
    </rPh>
    <rPh sb="3" eb="5">
      <t>トビオ</t>
    </rPh>
    <phoneticPr fontId="1"/>
  </si>
  <si>
    <t>046-241-1450</t>
  </si>
  <si>
    <t>046-241-1428</t>
  </si>
  <si>
    <t>厚木市飯山2367</t>
  </si>
  <si>
    <t>046-248-0329</t>
  </si>
  <si>
    <t>厚木市小野301-10</t>
  </si>
  <si>
    <t>046-221-4340</t>
  </si>
  <si>
    <t>厚木市恩名2-16-1</t>
  </si>
  <si>
    <t>046-228-4052</t>
  </si>
  <si>
    <t>厚木市愛甲1809</t>
    <rPh sb="0" eb="3">
      <t>アツギシ</t>
    </rPh>
    <rPh sb="3" eb="5">
      <t>アイコウ</t>
    </rPh>
    <phoneticPr fontId="1"/>
  </si>
  <si>
    <t>046-224-4933</t>
  </si>
  <si>
    <t>厚木市林5-5-1</t>
  </si>
  <si>
    <t>046-245-3371</t>
  </si>
  <si>
    <t>厚木市上依知1289</t>
  </si>
  <si>
    <t>046-221-5956</t>
  </si>
  <si>
    <t>厚木市三田 3472</t>
  </si>
  <si>
    <t>046-248-0727</t>
  </si>
  <si>
    <t>厚木市森の里3-35-1</t>
  </si>
  <si>
    <t xml:space="preserve">046-229-5516
</t>
  </si>
  <si>
    <t xml:space="preserve">厚木市酒井1981-1
</t>
  </si>
  <si>
    <t>046-285-0029</t>
  </si>
  <si>
    <t>愛甲郡愛川町中津1400</t>
    <rPh sb="0" eb="3">
      <t>アイコウグン</t>
    </rPh>
    <rPh sb="3" eb="6">
      <t>アイカワマチ</t>
    </rPh>
    <rPh sb="6" eb="8">
      <t>ナカツ</t>
    </rPh>
    <phoneticPr fontId="1"/>
  </si>
  <si>
    <t>046-281-0094</t>
  </si>
  <si>
    <t>愛甲郡愛川町田代1395</t>
  </si>
  <si>
    <t>046-286-2710</t>
  </si>
  <si>
    <t>愛甲郡愛川角田210</t>
  </si>
  <si>
    <t>046-288-1241</t>
  </si>
  <si>
    <t>愛甲郡清川村煤ヶ谷1933</t>
    <rPh sb="0" eb="3">
      <t>アイコウグン</t>
    </rPh>
    <phoneticPr fontId="1"/>
  </si>
  <si>
    <t>ABC円盤投</t>
  </si>
  <si>
    <t>ABCｼﾞｬﾍﾞﾘｯｸｽﾛｰ</t>
  </si>
  <si>
    <t>合宿</t>
    <rPh sb="0" eb="2">
      <t>ガッシュク</t>
    </rPh>
    <phoneticPr fontId="1"/>
  </si>
  <si>
    <t>神奈川県中学校陸上競技強化合宿（夏季）</t>
    <rPh sb="0" eb="3">
      <t>カナガワ</t>
    </rPh>
    <rPh sb="3" eb="4">
      <t>ケン</t>
    </rPh>
    <rPh sb="4" eb="7">
      <t>チュウガッコウ</t>
    </rPh>
    <rPh sb="7" eb="9">
      <t>リクジョウ</t>
    </rPh>
    <rPh sb="9" eb="11">
      <t>キョウギ</t>
    </rPh>
    <rPh sb="11" eb="13">
      <t>キョウカ</t>
    </rPh>
    <rPh sb="13" eb="15">
      <t>ガッシュク</t>
    </rPh>
    <rPh sb="16" eb="18">
      <t>カキ</t>
    </rPh>
    <phoneticPr fontId="1"/>
  </si>
  <si>
    <t>回　神奈川県中学校男子駅伝大会</t>
    <rPh sb="0" eb="1">
      <t>カイ</t>
    </rPh>
    <rPh sb="2" eb="5">
      <t>カナガワ</t>
    </rPh>
    <rPh sb="5" eb="6">
      <t>ケン</t>
    </rPh>
    <rPh sb="6" eb="9">
      <t>チュウガッコウ</t>
    </rPh>
    <rPh sb="9" eb="11">
      <t>ダンシ</t>
    </rPh>
    <rPh sb="11" eb="13">
      <t>エキデン</t>
    </rPh>
    <rPh sb="13" eb="15">
      <t>タイカイ</t>
    </rPh>
    <phoneticPr fontId="1"/>
  </si>
  <si>
    <t>競技役員名</t>
    <rPh sb="0" eb="2">
      <t>キョウギ</t>
    </rPh>
    <rPh sb="2" eb="4">
      <t>ヤクイン</t>
    </rPh>
    <rPh sb="4" eb="5">
      <t>メイ</t>
    </rPh>
    <phoneticPr fontId="1"/>
  </si>
  <si>
    <t>氏名</t>
    <rPh sb="0" eb="2">
      <t>シメイ</t>
    </rPh>
    <phoneticPr fontId="1"/>
  </si>
  <si>
    <t>所属</t>
    <rPh sb="0" eb="2">
      <t>ショゾク</t>
    </rPh>
    <phoneticPr fontId="1"/>
  </si>
  <si>
    <t>　競技役員まとめ</t>
    <rPh sb="1" eb="3">
      <t>キョウギ</t>
    </rPh>
    <rPh sb="3" eb="5">
      <t>ヤクイン</t>
    </rPh>
    <phoneticPr fontId="1"/>
  </si>
  <si>
    <t>ＹＳＦＪＨ</t>
  </si>
  <si>
    <t>横浜ｻｲｴﾝｽﾌﾛﾝﾃｨｱ高等学校附属中学校</t>
    <rPh sb="0" eb="2">
      <t>ヨコハマ</t>
    </rPh>
    <rPh sb="13" eb="15">
      <t>コウトウ</t>
    </rPh>
    <rPh sb="15" eb="17">
      <t>ガッコウ</t>
    </rPh>
    <rPh sb="17" eb="19">
      <t>フゾク</t>
    </rPh>
    <rPh sb="19" eb="22">
      <t>チュウガッコウ</t>
    </rPh>
    <phoneticPr fontId="1"/>
  </si>
  <si>
    <t>横浜市立南高等学校附属中学校</t>
    <rPh sb="0" eb="2">
      <t>ヨコハマ</t>
    </rPh>
    <rPh sb="2" eb="4">
      <t>シリツ</t>
    </rPh>
    <rPh sb="4" eb="5">
      <t>ミナミ</t>
    </rPh>
    <rPh sb="5" eb="7">
      <t>コウトウ</t>
    </rPh>
    <rPh sb="7" eb="9">
      <t>ガッコウ</t>
    </rPh>
    <rPh sb="9" eb="11">
      <t>フゾク</t>
    </rPh>
    <rPh sb="11" eb="14">
      <t>チュウガッコウ</t>
    </rPh>
    <phoneticPr fontId="5"/>
  </si>
  <si>
    <t>横浜市立ろう特別支援学校</t>
    <rPh sb="0" eb="4">
      <t>ヨコハマシリツ</t>
    </rPh>
    <rPh sb="6" eb="8">
      <t>トクベツ</t>
    </rPh>
    <rPh sb="8" eb="10">
      <t>シエン</t>
    </rPh>
    <rPh sb="10" eb="12">
      <t>ガッコウ</t>
    </rPh>
    <phoneticPr fontId="1"/>
  </si>
  <si>
    <t>あかね台</t>
    <rPh sb="3" eb="4">
      <t>ダイ</t>
    </rPh>
    <phoneticPr fontId="5"/>
  </si>
  <si>
    <t>横浜市立あかね台中学校</t>
    <rPh sb="0" eb="2">
      <t>ヨコハマ</t>
    </rPh>
    <rPh sb="2" eb="4">
      <t>シリツ</t>
    </rPh>
    <rPh sb="7" eb="8">
      <t>ダイ</t>
    </rPh>
    <rPh sb="8" eb="11">
      <t>チュウガッコウ</t>
    </rPh>
    <phoneticPr fontId="5"/>
  </si>
  <si>
    <t>茅ケ崎</t>
    <rPh sb="0" eb="3">
      <t>チガサキ</t>
    </rPh>
    <phoneticPr fontId="1"/>
  </si>
  <si>
    <t>横浜市立茅ケ崎中学校</t>
    <rPh sb="4" eb="7">
      <t>チガサキ</t>
    </rPh>
    <phoneticPr fontId="1"/>
  </si>
  <si>
    <t>横浜翠陵</t>
    <rPh sb="2" eb="4">
      <t>スイリョウ</t>
    </rPh>
    <phoneticPr fontId="1"/>
  </si>
  <si>
    <t>1年走幅跳</t>
    <rPh sb="1" eb="2">
      <t>ネン</t>
    </rPh>
    <rPh sb="2" eb="5">
      <t>ハシリハバトビ</t>
    </rPh>
    <phoneticPr fontId="1"/>
  </si>
  <si>
    <t>200m</t>
  </si>
  <si>
    <t>400m</t>
  </si>
  <si>
    <t>800m</t>
  </si>
  <si>
    <t>800m</t>
    <phoneticPr fontId="1"/>
  </si>
  <si>
    <t>1500m</t>
  </si>
  <si>
    <t>1500m</t>
    <phoneticPr fontId="1"/>
  </si>
  <si>
    <t>3000m</t>
  </si>
  <si>
    <t>3000m</t>
    <phoneticPr fontId="1"/>
  </si>
  <si>
    <t>110mH</t>
  </si>
  <si>
    <t>100mH</t>
  </si>
  <si>
    <t>1年100m</t>
    <rPh sb="1" eb="2">
      <t>ネン</t>
    </rPh>
    <phoneticPr fontId="1"/>
  </si>
  <si>
    <t>2年100m</t>
    <rPh sb="1" eb="2">
      <t>ネン</t>
    </rPh>
    <phoneticPr fontId="1"/>
  </si>
  <si>
    <t>3年100m</t>
    <rPh sb="1" eb="2">
      <t>ネン</t>
    </rPh>
    <phoneticPr fontId="1"/>
  </si>
  <si>
    <t>1年1500m</t>
    <rPh sb="1" eb="2">
      <t>ネン</t>
    </rPh>
    <phoneticPr fontId="1"/>
  </si>
  <si>
    <t>1年800m</t>
    <rPh sb="1" eb="2">
      <t>ネン</t>
    </rPh>
    <phoneticPr fontId="1"/>
  </si>
  <si>
    <t>800m</t>
    <phoneticPr fontId="1"/>
  </si>
  <si>
    <t>3000m</t>
    <phoneticPr fontId="1"/>
  </si>
  <si>
    <t>1500m</t>
    <phoneticPr fontId="1"/>
  </si>
  <si>
    <t>生年月日</t>
    <rPh sb="0" eb="2">
      <t>セイネン</t>
    </rPh>
    <rPh sb="2" eb="4">
      <t>ガッピ</t>
    </rPh>
    <phoneticPr fontId="1"/>
  </si>
  <si>
    <t>JO区分</t>
    <rPh sb="2" eb="4">
      <t>クブン</t>
    </rPh>
    <phoneticPr fontId="1"/>
  </si>
  <si>
    <t>JO区分</t>
    <rPh sb="2" eb="4">
      <t>クブン</t>
    </rPh>
    <phoneticPr fontId="1"/>
  </si>
  <si>
    <t>A</t>
    <phoneticPr fontId="1"/>
  </si>
  <si>
    <t>B</t>
    <phoneticPr fontId="1"/>
  </si>
  <si>
    <t>C</t>
    <phoneticPr fontId="1"/>
  </si>
  <si>
    <t>～</t>
    <phoneticPr fontId="1"/>
  </si>
  <si>
    <t>年度</t>
    <rPh sb="0" eb="2">
      <t>ネンド</t>
    </rPh>
    <phoneticPr fontId="1"/>
  </si>
  <si>
    <t>ABC</t>
    <phoneticPr fontId="1"/>
  </si>
  <si>
    <t>性別</t>
    <rPh sb="0" eb="2">
      <t>セイベツ</t>
    </rPh>
    <phoneticPr fontId="1"/>
  </si>
  <si>
    <t>学年</t>
    <rPh sb="0" eb="2">
      <t>ガクネン</t>
    </rPh>
    <phoneticPr fontId="1"/>
  </si>
  <si>
    <t>男</t>
    <rPh sb="0" eb="1">
      <t>オトコ</t>
    </rPh>
    <phoneticPr fontId="1"/>
  </si>
  <si>
    <t>女</t>
    <rPh sb="0" eb="1">
      <t>オンナ</t>
    </rPh>
    <phoneticPr fontId="1"/>
  </si>
  <si>
    <t>4×100mR</t>
    <phoneticPr fontId="1"/>
  </si>
  <si>
    <t>横浜市立義務教育学校霧が丘学園</t>
    <phoneticPr fontId="1"/>
  </si>
  <si>
    <t>横浜市立義務教育学校西金沢学園</t>
    <phoneticPr fontId="1"/>
  </si>
  <si>
    <t>桜台</t>
    <rPh sb="0" eb="1">
      <t>サクラ</t>
    </rPh>
    <rPh sb="1" eb="2">
      <t>ダイ</t>
    </rPh>
    <phoneticPr fontId="1"/>
  </si>
  <si>
    <t>上の台</t>
    <rPh sb="0" eb="1">
      <t>カミ</t>
    </rPh>
    <rPh sb="2" eb="3">
      <t>ダイ</t>
    </rPh>
    <phoneticPr fontId="1"/>
  </si>
  <si>
    <t>片浦</t>
    <rPh sb="0" eb="2">
      <t>カタウラ</t>
    </rPh>
    <phoneticPr fontId="1"/>
  </si>
  <si>
    <t>横須賀市立桜台中学校</t>
    <rPh sb="0" eb="5">
      <t>ヨコスカシリツ</t>
    </rPh>
    <rPh sb="5" eb="7">
      <t>サクラダイ</t>
    </rPh>
    <rPh sb="7" eb="10">
      <t>チュウガッコウ</t>
    </rPh>
    <phoneticPr fontId="1"/>
  </si>
  <si>
    <t>横須賀市立上の台中学校</t>
    <rPh sb="0" eb="5">
      <t>ヨコスカシリツ</t>
    </rPh>
    <rPh sb="5" eb="6">
      <t>ウエ</t>
    </rPh>
    <rPh sb="7" eb="8">
      <t>ダイ</t>
    </rPh>
    <rPh sb="8" eb="11">
      <t>チュウガッコウ</t>
    </rPh>
    <phoneticPr fontId="1"/>
  </si>
  <si>
    <t>１．名簿入力</t>
    <rPh sb="2" eb="4">
      <t>メイボ</t>
    </rPh>
    <rPh sb="4" eb="6">
      <t>ニュウリョク</t>
    </rPh>
    <phoneticPr fontId="20"/>
  </si>
  <si>
    <t>２．大会入力</t>
    <rPh sb="2" eb="4">
      <t>タイカイ</t>
    </rPh>
    <rPh sb="4" eb="6">
      <t>ニュウリョク</t>
    </rPh>
    <phoneticPr fontId="20"/>
  </si>
  <si>
    <t>　　　　　　　　　　　　②性と名の間には全角１文字分スペースをあけてください。</t>
    <rPh sb="13" eb="14">
      <t>セイ</t>
    </rPh>
    <rPh sb="15" eb="16">
      <t>メイ</t>
    </rPh>
    <rPh sb="17" eb="18">
      <t>アイダ</t>
    </rPh>
    <rPh sb="20" eb="22">
      <t>ゼンカク</t>
    </rPh>
    <rPh sb="23" eb="25">
      <t>モジ</t>
    </rPh>
    <rPh sb="25" eb="26">
      <t>ブン</t>
    </rPh>
    <phoneticPr fontId="1"/>
  </si>
  <si>
    <t>　　　　　　　　　　　　③例）３文字：●●　●、　４文字：●●　●●、５文字：●●　●●●</t>
    <rPh sb="13" eb="14">
      <t>レイ</t>
    </rPh>
    <rPh sb="16" eb="18">
      <t>モジ</t>
    </rPh>
    <rPh sb="26" eb="28">
      <t>モジ</t>
    </rPh>
    <rPh sb="36" eb="38">
      <t>モジ</t>
    </rPh>
    <phoneticPr fontId="1"/>
  </si>
  <si>
    <t>　　　　　　　　　　　　④実例）津國　和、津國　洋和、津國　洋和也、津國　ﾋﾛｶｽﾞ</t>
    <rPh sb="13" eb="15">
      <t>ジツレイ</t>
    </rPh>
    <rPh sb="16" eb="18">
      <t>ツクニ</t>
    </rPh>
    <rPh sb="19" eb="20">
      <t>ワ</t>
    </rPh>
    <rPh sb="21" eb="23">
      <t>ツクニ</t>
    </rPh>
    <rPh sb="24" eb="26">
      <t>ヒロカズ</t>
    </rPh>
    <rPh sb="27" eb="29">
      <t>ツクニ</t>
    </rPh>
    <rPh sb="30" eb="32">
      <t>ヒロカズ</t>
    </rPh>
    <rPh sb="32" eb="33">
      <t>ヤ</t>
    </rPh>
    <rPh sb="34" eb="36">
      <t>ツクニ</t>
    </rPh>
    <phoneticPr fontId="1"/>
  </si>
  <si>
    <t>　　　　　　　　　　　　※入力ミスのないようにしてください。</t>
    <rPh sb="13" eb="15">
      <t>ニュウリョク</t>
    </rPh>
    <phoneticPr fontId="1"/>
  </si>
  <si>
    <t>　　　　　　　　　　　　※半角で入力してください。</t>
    <rPh sb="13" eb="15">
      <t>ハンカク</t>
    </rPh>
    <rPh sb="16" eb="18">
      <t>ニュウリョク</t>
    </rPh>
    <phoneticPr fontId="1"/>
  </si>
  <si>
    <r>
      <t>（３）氏名・・・・・・・①</t>
    </r>
    <r>
      <rPr>
        <sz val="11"/>
        <color rgb="FFFF0000"/>
        <rFont val="HGSｺﾞｼｯｸM"/>
        <family val="3"/>
        <charset val="128"/>
      </rPr>
      <t>「漢字・ひらがな」は全角、「ｶﾀｶﾅ」は半角</t>
    </r>
    <r>
      <rPr>
        <sz val="11"/>
        <color theme="1"/>
        <rFont val="HGSｺﾞｼｯｸM"/>
        <family val="3"/>
        <charset val="128"/>
      </rPr>
      <t>で入力してください。</t>
    </r>
    <rPh sb="3" eb="5">
      <t>シメイ</t>
    </rPh>
    <rPh sb="14" eb="16">
      <t>カンジ</t>
    </rPh>
    <rPh sb="23" eb="25">
      <t>ゼンカク</t>
    </rPh>
    <rPh sb="33" eb="35">
      <t>ハンカク</t>
    </rPh>
    <rPh sb="36" eb="38">
      <t>ニュウリョク</t>
    </rPh>
    <phoneticPr fontId="1"/>
  </si>
  <si>
    <r>
      <t>（４）ﾌﾘｶﾞﾅ・・・・・・</t>
    </r>
    <r>
      <rPr>
        <sz val="11"/>
        <color rgb="FFFF0000"/>
        <rFont val="HGSｺﾞｼｯｸM"/>
        <family val="3"/>
        <charset val="128"/>
      </rPr>
      <t>半角</t>
    </r>
    <r>
      <rPr>
        <sz val="11"/>
        <color theme="1"/>
        <rFont val="HGSｺﾞｼｯｸM"/>
        <family val="3"/>
        <charset val="128"/>
      </rPr>
      <t>で入力してください。</t>
    </r>
    <rPh sb="14" eb="16">
      <t>ハンカク</t>
    </rPh>
    <rPh sb="17" eb="19">
      <t>ニュウリョク</t>
    </rPh>
    <phoneticPr fontId="20"/>
  </si>
  <si>
    <t>（５）学年・・・・・・・セル横の[▼]を押して、数字を選択してください。</t>
    <rPh sb="3" eb="5">
      <t>ガクネン</t>
    </rPh>
    <rPh sb="14" eb="15">
      <t>ヨコ</t>
    </rPh>
    <rPh sb="20" eb="21">
      <t>オ</t>
    </rPh>
    <rPh sb="24" eb="26">
      <t>スウジ</t>
    </rPh>
    <rPh sb="27" eb="29">
      <t>センタク</t>
    </rPh>
    <phoneticPr fontId="1"/>
  </si>
  <si>
    <r>
      <t>（８）生年月日・・・・・①</t>
    </r>
    <r>
      <rPr>
        <sz val="11"/>
        <color rgb="FFFF0000"/>
        <rFont val="HGSｺﾞｼｯｸM"/>
        <family val="3"/>
        <charset val="128"/>
      </rPr>
      <t>半角で「20△△/△△/△△」の形式</t>
    </r>
    <r>
      <rPr>
        <sz val="11"/>
        <color theme="1"/>
        <rFont val="HGSｺﾞｼｯｸM"/>
        <family val="3"/>
        <charset val="128"/>
      </rPr>
      <t>で入力してください。</t>
    </r>
    <rPh sb="3" eb="5">
      <t>セイネン</t>
    </rPh>
    <rPh sb="5" eb="7">
      <t>ガッピ</t>
    </rPh>
    <rPh sb="13" eb="15">
      <t>ハンカク</t>
    </rPh>
    <rPh sb="29" eb="31">
      <t>ケイシキ</t>
    </rPh>
    <rPh sb="32" eb="34">
      <t>ニュウリョク</t>
    </rPh>
    <phoneticPr fontId="1"/>
  </si>
  <si>
    <r>
      <t>　　　　　　　　　　　　②</t>
    </r>
    <r>
      <rPr>
        <sz val="11"/>
        <color rgb="FFFF0000"/>
        <rFont val="HGSｺﾞｼｯｸM"/>
        <family val="3"/>
        <charset val="128"/>
      </rPr>
      <t>全員入力</t>
    </r>
    <r>
      <rPr>
        <sz val="11"/>
        <color theme="1"/>
        <rFont val="HGSｺﾞｼｯｸM"/>
        <family val="3"/>
        <charset val="128"/>
      </rPr>
      <t>してください。</t>
    </r>
    <rPh sb="13" eb="15">
      <t>ゼンイン</t>
    </rPh>
    <rPh sb="15" eb="17">
      <t>ニュウリョク</t>
    </rPh>
    <phoneticPr fontId="1"/>
  </si>
  <si>
    <t>※色付きのセルのみに入力をお願いします。</t>
    <rPh sb="1" eb="2">
      <t>イロ</t>
    </rPh>
    <rPh sb="2" eb="3">
      <t>ツキ</t>
    </rPh>
    <rPh sb="10" eb="12">
      <t>ニュウリョク</t>
    </rPh>
    <rPh sb="14" eb="15">
      <t>ネガ</t>
    </rPh>
    <phoneticPr fontId="1"/>
  </si>
  <si>
    <t>（１）シート・・・・・・各大会の「大会名」のシートに入力してださい。</t>
    <rPh sb="12" eb="15">
      <t>カクタイカイ</t>
    </rPh>
    <rPh sb="17" eb="19">
      <t>タイカイ</t>
    </rPh>
    <rPh sb="19" eb="20">
      <t>メイ</t>
    </rPh>
    <rPh sb="26" eb="28">
      <t>ニュウリョク</t>
    </rPh>
    <phoneticPr fontId="20"/>
  </si>
  <si>
    <t>（２）番号・・・・・・・個人ナンバーを入力してください。</t>
    <rPh sb="3" eb="5">
      <t>バンゴウ</t>
    </rPh>
    <rPh sb="12" eb="14">
      <t>コジン</t>
    </rPh>
    <rPh sb="19" eb="21">
      <t>ニュウリョク</t>
    </rPh>
    <phoneticPr fontId="1"/>
  </si>
  <si>
    <t>（３）大会ﾅﾝﾊﾞｰｶｰﾄﾞ・・・２名以上同じ種目に出場するときや、リレーのナンバーを個人種目の番号に</t>
    <rPh sb="3" eb="5">
      <t>タイカイ</t>
    </rPh>
    <rPh sb="18" eb="19">
      <t>メイ</t>
    </rPh>
    <rPh sb="19" eb="21">
      <t>イジョウ</t>
    </rPh>
    <rPh sb="21" eb="22">
      <t>オナ</t>
    </rPh>
    <rPh sb="23" eb="25">
      <t>シュモク</t>
    </rPh>
    <rPh sb="26" eb="28">
      <t>シュツジョウ</t>
    </rPh>
    <rPh sb="43" eb="45">
      <t>コジン</t>
    </rPh>
    <rPh sb="45" eb="47">
      <t>シュモク</t>
    </rPh>
    <rPh sb="48" eb="50">
      <t>バンゴウ</t>
    </rPh>
    <phoneticPr fontId="1"/>
  </si>
  <si>
    <t>　　　　　　　　　　　　合わせるときに入力してください。</t>
    <rPh sb="12" eb="13">
      <t>ア</t>
    </rPh>
    <rPh sb="19" eb="21">
      <t>ニュウリョク</t>
    </rPh>
    <phoneticPr fontId="1"/>
  </si>
  <si>
    <t>（６）責任者名・・・・・手書きでも、入力でもOKです。</t>
    <rPh sb="3" eb="6">
      <t>セキニンシャ</t>
    </rPh>
    <rPh sb="6" eb="7">
      <t>メイ</t>
    </rPh>
    <rPh sb="7" eb="8">
      <t>ガクメイ</t>
    </rPh>
    <rPh sb="12" eb="14">
      <t>テガ</t>
    </rPh>
    <rPh sb="18" eb="20">
      <t>ニュウリョク</t>
    </rPh>
    <phoneticPr fontId="1"/>
  </si>
  <si>
    <t>（６）性別・・・・・・・セル横の[▼]を押して、「男」か「女」を選択してください。</t>
    <rPh sb="3" eb="5">
      <t>セイベツ</t>
    </rPh>
    <rPh sb="14" eb="15">
      <t>ヨコ</t>
    </rPh>
    <rPh sb="20" eb="21">
      <t>オ</t>
    </rPh>
    <rPh sb="25" eb="26">
      <t>オトコ</t>
    </rPh>
    <rPh sb="29" eb="30">
      <t>オンナ</t>
    </rPh>
    <rPh sb="32" eb="34">
      <t>センタク</t>
    </rPh>
    <phoneticPr fontId="1"/>
  </si>
  <si>
    <t>（７）入場順抽選・・・・セル横の[▼]を押して、「あり」か「なし」を選択してください。</t>
    <rPh sb="3" eb="5">
      <t>ニュウジョウ</t>
    </rPh>
    <rPh sb="5" eb="6">
      <t>ジュン</t>
    </rPh>
    <rPh sb="6" eb="8">
      <t>チュウセン</t>
    </rPh>
    <rPh sb="14" eb="15">
      <t>ヨコ</t>
    </rPh>
    <rPh sb="20" eb="21">
      <t>オ</t>
    </rPh>
    <rPh sb="34" eb="36">
      <t>センタク</t>
    </rPh>
    <phoneticPr fontId="1"/>
  </si>
  <si>
    <t>　　　　　　　　　　　　※男子選手は「男」、女子選手は「女」を選択してください。</t>
    <rPh sb="13" eb="15">
      <t>ダンシ</t>
    </rPh>
    <rPh sb="15" eb="17">
      <t>センシュ</t>
    </rPh>
    <rPh sb="19" eb="20">
      <t>オトコ</t>
    </rPh>
    <rPh sb="22" eb="24">
      <t>ジョシ</t>
    </rPh>
    <rPh sb="24" eb="26">
      <t>センシュ</t>
    </rPh>
    <rPh sb="28" eb="29">
      <t>オンナ</t>
    </rPh>
    <rPh sb="31" eb="33">
      <t>センタク</t>
    </rPh>
    <phoneticPr fontId="1"/>
  </si>
  <si>
    <t>（８）最高記録・・・・・公認記録か中体連（県・地区）主催の記録会の記録を入力してください。</t>
    <rPh sb="3" eb="5">
      <t>サイコウ</t>
    </rPh>
    <rPh sb="5" eb="7">
      <t>キロク</t>
    </rPh>
    <rPh sb="12" eb="14">
      <t>コウニン</t>
    </rPh>
    <rPh sb="14" eb="16">
      <t>キロク</t>
    </rPh>
    <rPh sb="17" eb="20">
      <t>チュウタイレン</t>
    </rPh>
    <rPh sb="21" eb="22">
      <t>ケン</t>
    </rPh>
    <rPh sb="23" eb="25">
      <t>チク</t>
    </rPh>
    <rPh sb="26" eb="28">
      <t>シュサイ</t>
    </rPh>
    <rPh sb="29" eb="31">
      <t>キロク</t>
    </rPh>
    <rPh sb="31" eb="32">
      <t>カイ</t>
    </rPh>
    <rPh sb="33" eb="35">
      <t>キロク</t>
    </rPh>
    <rPh sb="36" eb="38">
      <t>ニュウリョク</t>
    </rPh>
    <phoneticPr fontId="1"/>
  </si>
  <si>
    <t>　　③電話番号・・・・・電話番号を入力してください。</t>
    <rPh sb="3" eb="5">
      <t>デンワ</t>
    </rPh>
    <rPh sb="5" eb="7">
      <t>バンゴウ</t>
    </rPh>
    <rPh sb="12" eb="14">
      <t>デンワ</t>
    </rPh>
    <rPh sb="14" eb="16">
      <t>バンゴウ</t>
    </rPh>
    <rPh sb="17" eb="19">
      <t>ニュウリョク</t>
    </rPh>
    <phoneticPr fontId="1"/>
  </si>
  <si>
    <t>　　②住所・・・・・・・住所を入力してください。</t>
    <rPh sb="3" eb="5">
      <t>ジュウショ</t>
    </rPh>
    <rPh sb="12" eb="14">
      <t>ジュウショ</t>
    </rPh>
    <rPh sb="15" eb="17">
      <t>ニュウリョク</t>
    </rPh>
    <phoneticPr fontId="1"/>
  </si>
  <si>
    <t>　　①「分、秒、：、．、ｍ」など単位等の入力は必要ありません。数字のみ入力してください。</t>
    <rPh sb="4" eb="5">
      <t>フン</t>
    </rPh>
    <rPh sb="6" eb="7">
      <t>ビョウ</t>
    </rPh>
    <rPh sb="16" eb="18">
      <t>タンイ</t>
    </rPh>
    <rPh sb="18" eb="19">
      <t>トウ</t>
    </rPh>
    <rPh sb="20" eb="22">
      <t>ニュウリョク</t>
    </rPh>
    <rPh sb="23" eb="25">
      <t>ヒツヨウ</t>
    </rPh>
    <rPh sb="31" eb="33">
      <t>スウジ</t>
    </rPh>
    <rPh sb="35" eb="37">
      <t>ニュウリョク</t>
    </rPh>
    <phoneticPr fontId="1"/>
  </si>
  <si>
    <t>　　②60秒以上は分に換算して入力してください。</t>
    <rPh sb="5" eb="6">
      <t>ビョウ</t>
    </rPh>
    <rPh sb="6" eb="8">
      <t>イジョウ</t>
    </rPh>
    <rPh sb="9" eb="10">
      <t>フン</t>
    </rPh>
    <rPh sb="11" eb="13">
      <t>カンサン</t>
    </rPh>
    <rPh sb="15" eb="17">
      <t>ニュウリョク</t>
    </rPh>
    <phoneticPr fontId="20"/>
  </si>
  <si>
    <t>　　　（例）11秒35⇒「1135」、10分54秒82⇒「105482」、9m85⇒「985」</t>
    <rPh sb="4" eb="5">
      <t>レイ</t>
    </rPh>
    <rPh sb="8" eb="9">
      <t>ビョウ</t>
    </rPh>
    <rPh sb="21" eb="22">
      <t>フン</t>
    </rPh>
    <rPh sb="24" eb="25">
      <t>ビョウ</t>
    </rPh>
    <phoneticPr fontId="20"/>
  </si>
  <si>
    <t>　　　（例）63秒82⇒「6382」は×、「10382」と入力する（1分03秒82と考える）</t>
    <rPh sb="4" eb="5">
      <t>レイ</t>
    </rPh>
    <rPh sb="8" eb="9">
      <t>ビョウ</t>
    </rPh>
    <rPh sb="29" eb="31">
      <t>ニュウリョク</t>
    </rPh>
    <rPh sb="42" eb="43">
      <t>カンガ</t>
    </rPh>
    <phoneticPr fontId="20"/>
  </si>
  <si>
    <t>　　③手動計時は電気計時に換算して入力してください。</t>
    <rPh sb="3" eb="5">
      <t>シュドウ</t>
    </rPh>
    <rPh sb="5" eb="7">
      <t>ケイジ</t>
    </rPh>
    <rPh sb="8" eb="10">
      <t>デンキ</t>
    </rPh>
    <rPh sb="10" eb="12">
      <t>ケイジ</t>
    </rPh>
    <rPh sb="13" eb="15">
      <t>カンサン</t>
    </rPh>
    <rPh sb="17" eb="19">
      <t>ニュウリョク</t>
    </rPh>
    <phoneticPr fontId="20"/>
  </si>
  <si>
    <t>　　　【400m未満】+0.24　（例）11秒3⇒「1154」（11秒54に換算）</t>
    <rPh sb="8" eb="10">
      <t>ミマン</t>
    </rPh>
    <rPh sb="18" eb="19">
      <t>レイ</t>
    </rPh>
    <rPh sb="22" eb="23">
      <t>ビョウ</t>
    </rPh>
    <rPh sb="34" eb="35">
      <t>ビョウ</t>
    </rPh>
    <rPh sb="38" eb="40">
      <t>カンサン</t>
    </rPh>
    <phoneticPr fontId="20"/>
  </si>
  <si>
    <t>　　　【400m】　　+0.14　（例）58秒5⇒「5864」（58秒64に換算）</t>
    <rPh sb="18" eb="19">
      <t>レイ</t>
    </rPh>
    <rPh sb="22" eb="23">
      <t>ビョウ</t>
    </rPh>
    <rPh sb="34" eb="35">
      <t>ビョウ</t>
    </rPh>
    <rPh sb="38" eb="40">
      <t>カンサン</t>
    </rPh>
    <phoneticPr fontId="20"/>
  </si>
  <si>
    <t>　　　【800m以上】1/100を「0」にする （例）9分34秒2⇒「93420」（9分34秒20）</t>
    <rPh sb="8" eb="10">
      <t>イジョウ</t>
    </rPh>
    <rPh sb="28" eb="29">
      <t>フン</t>
    </rPh>
    <rPh sb="31" eb="32">
      <t>ビョウ</t>
    </rPh>
    <rPh sb="43" eb="44">
      <t>フン</t>
    </rPh>
    <rPh sb="46" eb="47">
      <t>ビョウ</t>
    </rPh>
    <phoneticPr fontId="20"/>
  </si>
  <si>
    <t>※入力ミスのないようにお願いします。編成に影響が出てしまいます。</t>
    <rPh sb="1" eb="3">
      <t>ニュウリョク</t>
    </rPh>
    <rPh sb="12" eb="13">
      <t>ネガ</t>
    </rPh>
    <rPh sb="18" eb="20">
      <t>ヘンセイ</t>
    </rPh>
    <rPh sb="21" eb="23">
      <t>エイキョウ</t>
    </rPh>
    <rPh sb="24" eb="25">
      <t>デ</t>
    </rPh>
    <phoneticPr fontId="1"/>
  </si>
  <si>
    <t>（４）参加人数・・・・・自動計算されますが、違っている場合は直接入力してください。（数字のみ入力）</t>
    <rPh sb="3" eb="5">
      <t>サンカ</t>
    </rPh>
    <rPh sb="5" eb="7">
      <t>ニンズウ</t>
    </rPh>
    <rPh sb="12" eb="14">
      <t>ジドウ</t>
    </rPh>
    <rPh sb="14" eb="16">
      <t>ケイサン</t>
    </rPh>
    <rPh sb="22" eb="23">
      <t>チガ</t>
    </rPh>
    <rPh sb="27" eb="29">
      <t>バアイ</t>
    </rPh>
    <rPh sb="30" eb="32">
      <t>チョクセツ</t>
    </rPh>
    <rPh sb="32" eb="34">
      <t>ニュウリョク</t>
    </rPh>
    <rPh sb="42" eb="44">
      <t>スウジ</t>
    </rPh>
    <rPh sb="46" eb="48">
      <t>ニュウリョク</t>
    </rPh>
    <phoneticPr fontId="1"/>
  </si>
  <si>
    <t>年度</t>
    <rPh sb="0" eb="2">
      <t>ネンド</t>
    </rPh>
    <phoneticPr fontId="1"/>
  </si>
  <si>
    <t>入力例【名簿入力】　※手入力したところを赤字にしています。</t>
    <rPh sb="0" eb="2">
      <t>ニュウリョク</t>
    </rPh>
    <rPh sb="2" eb="3">
      <t>レイ</t>
    </rPh>
    <rPh sb="4" eb="6">
      <t>メイボ</t>
    </rPh>
    <rPh sb="6" eb="8">
      <t>ニュウリョク</t>
    </rPh>
    <rPh sb="11" eb="12">
      <t>テ</t>
    </rPh>
    <rPh sb="12" eb="14">
      <t>ニュウリョク</t>
    </rPh>
    <rPh sb="20" eb="22">
      <t>アカジ</t>
    </rPh>
    <phoneticPr fontId="1"/>
  </si>
  <si>
    <t>入力例【大会入力】　※手入力したところを赤字にしています。</t>
    <rPh sb="0" eb="2">
      <t>ニュウリョク</t>
    </rPh>
    <rPh sb="2" eb="3">
      <t>レイ</t>
    </rPh>
    <rPh sb="4" eb="6">
      <t>タイカイ</t>
    </rPh>
    <rPh sb="6" eb="8">
      <t>ニュウリョク</t>
    </rPh>
    <rPh sb="11" eb="12">
      <t>テ</t>
    </rPh>
    <rPh sb="12" eb="14">
      <t>ニュウリョク</t>
    </rPh>
    <rPh sb="20" eb="22">
      <t>アカジ</t>
    </rPh>
    <phoneticPr fontId="1"/>
  </si>
  <si>
    <t>0466-36-3111</t>
    <phoneticPr fontId="1"/>
  </si>
  <si>
    <t>藤沢市羽鳥4-13-14</t>
    <rPh sb="0" eb="3">
      <t>フジサワシ</t>
    </rPh>
    <rPh sb="3" eb="5">
      <t>ハトリ</t>
    </rPh>
    <phoneticPr fontId="1"/>
  </si>
  <si>
    <t>　※水色セルのところに入力してください。</t>
    <rPh sb="2" eb="4">
      <t>ミズイロ</t>
    </rPh>
    <rPh sb="11" eb="13">
      <t>ニュウリョク</t>
    </rPh>
    <phoneticPr fontId="1"/>
  </si>
  <si>
    <t>　※黄色セルは、自動入力されます。</t>
    <rPh sb="2" eb="4">
      <t>キイロ</t>
    </rPh>
    <rPh sb="8" eb="10">
      <t>ジドウ</t>
    </rPh>
    <rPh sb="10" eb="12">
      <t>ニュウリョク</t>
    </rPh>
    <phoneticPr fontId="1"/>
  </si>
  <si>
    <t>　　偶数番号やリレー選手の番号合わせなど、必要に応じて手入力(上書き)してください。</t>
    <rPh sb="2" eb="4">
      <t>グウスウ</t>
    </rPh>
    <rPh sb="4" eb="6">
      <t>バンゴウ</t>
    </rPh>
    <phoneticPr fontId="1"/>
  </si>
  <si>
    <t>種目一覧</t>
    <rPh sb="0" eb="2">
      <t>シュモク</t>
    </rPh>
    <rPh sb="2" eb="4">
      <t>イチラン</t>
    </rPh>
    <phoneticPr fontId="1"/>
  </si>
  <si>
    <t>県中選</t>
    <rPh sb="0" eb="1">
      <t>ケン</t>
    </rPh>
    <rPh sb="1" eb="2">
      <t>チュウ</t>
    </rPh>
    <rPh sb="2" eb="3">
      <t>セン</t>
    </rPh>
    <phoneticPr fontId="1"/>
  </si>
  <si>
    <t>県総体</t>
    <rPh sb="0" eb="1">
      <t>ケン</t>
    </rPh>
    <rPh sb="1" eb="3">
      <t>ソウタイ</t>
    </rPh>
    <phoneticPr fontId="1"/>
  </si>
  <si>
    <t>100m</t>
  </si>
  <si>
    <t>選抜・通信</t>
    <rPh sb="0" eb="2">
      <t>センバツ</t>
    </rPh>
    <rPh sb="3" eb="5">
      <t>ツウシン</t>
    </rPh>
    <phoneticPr fontId="1"/>
  </si>
  <si>
    <t>A100m</t>
  </si>
  <si>
    <t>A200m</t>
  </si>
  <si>
    <t>A3000m</t>
  </si>
  <si>
    <t>A110mJH</t>
  </si>
  <si>
    <t>A100mYH</t>
  </si>
  <si>
    <t>B100m</t>
  </si>
  <si>
    <t>B1500m</t>
  </si>
  <si>
    <t>B110mH</t>
  </si>
  <si>
    <t>B100mH</t>
  </si>
  <si>
    <t>B走幅跳</t>
  </si>
  <si>
    <t>B砲丸投</t>
  </si>
  <si>
    <t>C100m</t>
  </si>
  <si>
    <t>C1500m</t>
  </si>
  <si>
    <t>C800m</t>
  </si>
  <si>
    <t>C走幅跳</t>
  </si>
  <si>
    <t>JO選考会</t>
    <rPh sb="2" eb="5">
      <t>センコウカイ</t>
    </rPh>
    <phoneticPr fontId="1"/>
  </si>
  <si>
    <t>中長②</t>
    <rPh sb="0" eb="1">
      <t>チュウ</t>
    </rPh>
    <rPh sb="1" eb="2">
      <t>チョウ</t>
    </rPh>
    <phoneticPr fontId="1"/>
  </si>
  <si>
    <t>800m</t>
    <phoneticPr fontId="1"/>
  </si>
  <si>
    <t>1500m</t>
    <phoneticPr fontId="1"/>
  </si>
  <si>
    <t>3000m</t>
    <phoneticPr fontId="1"/>
  </si>
  <si>
    <t>厚木市三田3-1-1</t>
    <phoneticPr fontId="1"/>
  </si>
  <si>
    <t>回　U-16陸上競技大会　</t>
    <rPh sb="0" eb="1">
      <t>カイ</t>
    </rPh>
    <rPh sb="6" eb="8">
      <t>リクジョウ</t>
    </rPh>
    <rPh sb="8" eb="10">
      <t>キョウギ</t>
    </rPh>
    <rPh sb="10" eb="12">
      <t>タイカイ</t>
    </rPh>
    <phoneticPr fontId="1"/>
  </si>
  <si>
    <t>青和学園</t>
    <rPh sb="0" eb="2">
      <t>セイワ</t>
    </rPh>
    <rPh sb="2" eb="4">
      <t>ガクエン</t>
    </rPh>
    <phoneticPr fontId="1"/>
  </si>
  <si>
    <t>相模原市立青和学園義務教育学校</t>
    <rPh sb="5" eb="7">
      <t>セイワ</t>
    </rPh>
    <rPh sb="7" eb="9">
      <t>ガクエン</t>
    </rPh>
    <rPh sb="9" eb="11">
      <t>ギム</t>
    </rPh>
    <rPh sb="11" eb="13">
      <t>キョウイク</t>
    </rPh>
    <rPh sb="13" eb="15">
      <t>ガッコウ</t>
    </rPh>
    <phoneticPr fontId="1"/>
  </si>
  <si>
    <t>慶應</t>
    <rPh sb="0" eb="2">
      <t>ケイオウ</t>
    </rPh>
    <phoneticPr fontId="1"/>
  </si>
  <si>
    <t>慶應藤沢</t>
    <rPh sb="0" eb="2">
      <t>ケイオウ</t>
    </rPh>
    <phoneticPr fontId="1"/>
  </si>
  <si>
    <t>緑園</t>
    <rPh sb="0" eb="2">
      <t>リョクエン</t>
    </rPh>
    <phoneticPr fontId="1"/>
  </si>
  <si>
    <t>横浜市立義務教育学校緑園学園</t>
    <rPh sb="10" eb="12">
      <t>リョクエン</t>
    </rPh>
    <phoneticPr fontId="1"/>
  </si>
  <si>
    <t>横浜創英</t>
    <rPh sb="0" eb="2">
      <t>ヨコハマ</t>
    </rPh>
    <rPh sb="2" eb="4">
      <t>ソウエイ</t>
    </rPh>
    <phoneticPr fontId="1"/>
  </si>
  <si>
    <t>５地区名</t>
    <rPh sb="1" eb="3">
      <t>チク</t>
    </rPh>
    <rPh sb="3" eb="4">
      <t>メイ</t>
    </rPh>
    <phoneticPr fontId="1"/>
  </si>
  <si>
    <t>２０地区名</t>
    <rPh sb="2" eb="4">
      <t>チク</t>
    </rPh>
    <rPh sb="4" eb="5">
      <t>メイ</t>
    </rPh>
    <phoneticPr fontId="1"/>
  </si>
  <si>
    <t>横浜</t>
    <rPh sb="0" eb="2">
      <t>ヨコハマ</t>
    </rPh>
    <phoneticPr fontId="1"/>
  </si>
  <si>
    <t>川崎</t>
    <rPh sb="0" eb="2">
      <t>カワサキ</t>
    </rPh>
    <phoneticPr fontId="1"/>
  </si>
  <si>
    <t>川崎</t>
    <rPh sb="0" eb="2">
      <t>カワサキ</t>
    </rPh>
    <phoneticPr fontId="2"/>
  </si>
  <si>
    <t>湘南</t>
    <rPh sb="0" eb="2">
      <t>ショウナン</t>
    </rPh>
    <phoneticPr fontId="1"/>
  </si>
  <si>
    <t>横須賀</t>
    <rPh sb="0" eb="3">
      <t>ヨコスカ</t>
    </rPh>
    <phoneticPr fontId="2"/>
  </si>
  <si>
    <t>県央</t>
    <rPh sb="0" eb="2">
      <t>ケンオウ</t>
    </rPh>
    <phoneticPr fontId="1"/>
  </si>
  <si>
    <t>三浦</t>
    <rPh sb="0" eb="2">
      <t>ミウラ</t>
    </rPh>
    <phoneticPr fontId="2"/>
  </si>
  <si>
    <t>西</t>
    <rPh sb="0" eb="1">
      <t>ニシ</t>
    </rPh>
    <phoneticPr fontId="1"/>
  </si>
  <si>
    <t>逗子・葉山</t>
    <rPh sb="0" eb="2">
      <t>ズシ</t>
    </rPh>
    <rPh sb="3" eb="5">
      <t>ハヤマ</t>
    </rPh>
    <phoneticPr fontId="2"/>
  </si>
  <si>
    <t>藤沢</t>
    <rPh sb="0" eb="2">
      <t>フジサワ</t>
    </rPh>
    <phoneticPr fontId="2"/>
  </si>
  <si>
    <t>鎌倉</t>
    <rPh sb="0" eb="2">
      <t>カマクラ</t>
    </rPh>
    <phoneticPr fontId="2"/>
  </si>
  <si>
    <t>茅ヶ崎・寒川</t>
    <rPh sb="0" eb="3">
      <t>チガサキ</t>
    </rPh>
    <rPh sb="4" eb="6">
      <t>サムカワ</t>
    </rPh>
    <phoneticPr fontId="2"/>
  </si>
  <si>
    <t>相模原</t>
    <rPh sb="0" eb="3">
      <t>サガミハラ</t>
    </rPh>
    <phoneticPr fontId="2"/>
  </si>
  <si>
    <t>大和</t>
    <rPh sb="0" eb="2">
      <t>ヤマト</t>
    </rPh>
    <phoneticPr fontId="2"/>
  </si>
  <si>
    <t>厚木・愛甲</t>
    <rPh sb="0" eb="2">
      <t>アツギ</t>
    </rPh>
    <rPh sb="3" eb="5">
      <t>アイコウ</t>
    </rPh>
    <phoneticPr fontId="2"/>
  </si>
  <si>
    <t>座間</t>
    <rPh sb="0" eb="2">
      <t>ザマ</t>
    </rPh>
    <phoneticPr fontId="2"/>
  </si>
  <si>
    <t>海老名</t>
    <rPh sb="0" eb="3">
      <t>エビナ</t>
    </rPh>
    <phoneticPr fontId="2"/>
  </si>
  <si>
    <t>綾瀬</t>
    <rPh sb="0" eb="2">
      <t>アヤセ</t>
    </rPh>
    <phoneticPr fontId="2"/>
  </si>
  <si>
    <t>平塚</t>
    <rPh sb="0" eb="2">
      <t>ヒラツカ</t>
    </rPh>
    <phoneticPr fontId="2"/>
  </si>
  <si>
    <t>伊勢原</t>
    <rPh sb="0" eb="3">
      <t>イセハラ</t>
    </rPh>
    <phoneticPr fontId="2"/>
  </si>
  <si>
    <t>秦野</t>
    <rPh sb="0" eb="2">
      <t>ハダノ</t>
    </rPh>
    <phoneticPr fontId="2"/>
  </si>
  <si>
    <t>中郡</t>
    <rPh sb="0" eb="2">
      <t>ナカグン</t>
    </rPh>
    <phoneticPr fontId="2"/>
  </si>
  <si>
    <t>小田原・足柄下</t>
    <rPh sb="0" eb="3">
      <t>オダワラ</t>
    </rPh>
    <rPh sb="4" eb="7">
      <t>アシガラシモ</t>
    </rPh>
    <phoneticPr fontId="2"/>
  </si>
  <si>
    <t>足柄上・南足柄</t>
    <rPh sb="0" eb="3">
      <t>アシガラカミ</t>
    </rPh>
    <rPh sb="4" eb="7">
      <t>ミナミアシガラ</t>
    </rPh>
    <phoneticPr fontId="2"/>
  </si>
  <si>
    <t>５地区</t>
    <rPh sb="1" eb="3">
      <t>チク</t>
    </rPh>
    <phoneticPr fontId="1"/>
  </si>
  <si>
    <t>２０地区</t>
    <rPh sb="2" eb="4">
      <t>チク</t>
    </rPh>
    <phoneticPr fontId="1"/>
  </si>
  <si>
    <t>生年月日</t>
    <rPh sb="0" eb="2">
      <t>セイネン</t>
    </rPh>
    <rPh sb="2" eb="4">
      <t>ガッピ</t>
    </rPh>
    <phoneticPr fontId="1"/>
  </si>
  <si>
    <t>神奈川県中学校長距離記録会</t>
    <rPh sb="0" eb="3">
      <t>カナガワ</t>
    </rPh>
    <rPh sb="3" eb="4">
      <t>ケン</t>
    </rPh>
    <rPh sb="4" eb="7">
      <t>チュウガッコウ</t>
    </rPh>
    <rPh sb="7" eb="10">
      <t>チョウキョリ</t>
    </rPh>
    <rPh sb="10" eb="12">
      <t>キロク</t>
    </rPh>
    <rPh sb="12" eb="13">
      <t>カイ</t>
    </rPh>
    <phoneticPr fontId="1"/>
  </si>
  <si>
    <t>県長距離</t>
    <rPh sb="0" eb="1">
      <t>ケン</t>
    </rPh>
    <rPh sb="1" eb="4">
      <t>チョウキョリ</t>
    </rPh>
    <phoneticPr fontId="1"/>
  </si>
  <si>
    <t>参加料振込者照合用　　振込者名（学校番号　+　振込者でお願いします。）</t>
    <rPh sb="0" eb="3">
      <t>サンカリョウ</t>
    </rPh>
    <rPh sb="3" eb="5">
      <t>フリコミ</t>
    </rPh>
    <rPh sb="5" eb="6">
      <t>シャ</t>
    </rPh>
    <rPh sb="6" eb="8">
      <t>ショウゴウ</t>
    </rPh>
    <rPh sb="8" eb="9">
      <t>ヨウ</t>
    </rPh>
    <rPh sb="11" eb="13">
      <t>フリコミ</t>
    </rPh>
    <rPh sb="13" eb="14">
      <t>シャ</t>
    </rPh>
    <rPh sb="14" eb="15">
      <t>メイ</t>
    </rPh>
    <rPh sb="16" eb="18">
      <t>ガッコウ</t>
    </rPh>
    <rPh sb="18" eb="20">
      <t>バンゴウ</t>
    </rPh>
    <rPh sb="23" eb="25">
      <t>フリコミ</t>
    </rPh>
    <rPh sb="25" eb="26">
      <t>シャ</t>
    </rPh>
    <rPh sb="28" eb="29">
      <t>ネガ</t>
    </rPh>
    <phoneticPr fontId="1"/>
  </si>
  <si>
    <t>振込名</t>
    <rPh sb="0" eb="2">
      <t>フリコミ</t>
    </rPh>
    <rPh sb="2" eb="3">
      <t>メイ</t>
    </rPh>
    <phoneticPr fontId="1"/>
  </si>
  <si>
    <t>鎌倉シニア陸上</t>
    <rPh sb="0" eb="2">
      <t>カマクラ</t>
    </rPh>
    <rPh sb="5" eb="7">
      <t>リクジョウ</t>
    </rPh>
    <phoneticPr fontId="1"/>
  </si>
  <si>
    <t>回　全日本中学校通信陸上競技神奈川県大会</t>
    <rPh sb="0" eb="1">
      <t>カイ</t>
    </rPh>
    <rPh sb="2" eb="5">
      <t>ゼンニホン</t>
    </rPh>
    <rPh sb="5" eb="8">
      <t>チュウガッコウ</t>
    </rPh>
    <rPh sb="8" eb="10">
      <t>ツウシン</t>
    </rPh>
    <rPh sb="10" eb="12">
      <t>リクジョウ</t>
    </rPh>
    <rPh sb="12" eb="14">
      <t>キョウギ</t>
    </rPh>
    <rPh sb="14" eb="18">
      <t>カナガワケン</t>
    </rPh>
    <rPh sb="18" eb="20">
      <t>タイカイ</t>
    </rPh>
    <phoneticPr fontId="1"/>
  </si>
  <si>
    <t>　　　　　　　　　　　　※ＮＡＮＳの仕様上、同一選手には１つのナンバーしか割り当てられません。</t>
    <phoneticPr fontId="1"/>
  </si>
  <si>
    <t>　　　　　　　　　　　　　複数種目に出場する選手は、同一ナンバーを使用してください。（リレー含む）</t>
    <rPh sb="13" eb="15">
      <t>フクスウ</t>
    </rPh>
    <rPh sb="15" eb="17">
      <t>シュモク</t>
    </rPh>
    <rPh sb="18" eb="20">
      <t>シュツジョウ</t>
    </rPh>
    <rPh sb="22" eb="24">
      <t>センシュ</t>
    </rPh>
    <rPh sb="26" eb="28">
      <t>ドウイツ</t>
    </rPh>
    <rPh sb="33" eb="35">
      <t>シヨウ</t>
    </rPh>
    <rPh sb="46" eb="47">
      <t>フク</t>
    </rPh>
    <phoneticPr fontId="1"/>
  </si>
  <si>
    <t>　　　　　　　　　　　　※３名以上出場する際のナンバーは地区部長に必ず相談すること。</t>
    <rPh sb="14" eb="15">
      <t>メイ</t>
    </rPh>
    <rPh sb="15" eb="17">
      <t>イジョウ</t>
    </rPh>
    <rPh sb="17" eb="19">
      <t>シュツジョウ</t>
    </rPh>
    <rPh sb="21" eb="22">
      <t>サイ</t>
    </rPh>
    <rPh sb="28" eb="30">
      <t>チク</t>
    </rPh>
    <rPh sb="30" eb="32">
      <t>ブチョウ</t>
    </rPh>
    <rPh sb="33" eb="34">
      <t>カナラ</t>
    </rPh>
    <rPh sb="35" eb="37">
      <t>ソウダン</t>
    </rPh>
    <phoneticPr fontId="1"/>
  </si>
  <si>
    <t>県中選・個人</t>
    <rPh sb="0" eb="1">
      <t>ケン</t>
    </rPh>
    <rPh sb="1" eb="2">
      <t>チュウ</t>
    </rPh>
    <rPh sb="2" eb="3">
      <t>セン</t>
    </rPh>
    <rPh sb="4" eb="6">
      <t>コジン</t>
    </rPh>
    <phoneticPr fontId="1"/>
  </si>
  <si>
    <t>県中選・リレー</t>
    <rPh sb="0" eb="1">
      <t>ケン</t>
    </rPh>
    <rPh sb="1" eb="2">
      <t>チュウ</t>
    </rPh>
    <rPh sb="2" eb="3">
      <t>セン</t>
    </rPh>
    <phoneticPr fontId="1"/>
  </si>
  <si>
    <t>県選抜・個人</t>
    <rPh sb="0" eb="1">
      <t>ケン</t>
    </rPh>
    <rPh sb="1" eb="3">
      <t>センバツ</t>
    </rPh>
    <rPh sb="4" eb="6">
      <t>コジン</t>
    </rPh>
    <phoneticPr fontId="1"/>
  </si>
  <si>
    <t>県選抜・リレー</t>
    <rPh sb="0" eb="1">
      <t>ケン</t>
    </rPh>
    <rPh sb="1" eb="3">
      <t>センバツ</t>
    </rPh>
    <phoneticPr fontId="1"/>
  </si>
  <si>
    <t>県通信・個人</t>
    <rPh sb="0" eb="1">
      <t>ケン</t>
    </rPh>
    <rPh sb="1" eb="3">
      <t>ツウシン</t>
    </rPh>
    <rPh sb="4" eb="6">
      <t>コジン</t>
    </rPh>
    <phoneticPr fontId="1"/>
  </si>
  <si>
    <t>県通信・リレー</t>
    <rPh sb="0" eb="1">
      <t>ケン</t>
    </rPh>
    <rPh sb="1" eb="3">
      <t>ツウシン</t>
    </rPh>
    <phoneticPr fontId="1"/>
  </si>
  <si>
    <t>大会</t>
    <rPh sb="0" eb="2">
      <t>タイカイ</t>
    </rPh>
    <phoneticPr fontId="1"/>
  </si>
  <si>
    <t>参加費</t>
    <rPh sb="0" eb="3">
      <t>サンカヒ</t>
    </rPh>
    <phoneticPr fontId="1"/>
  </si>
  <si>
    <t>県長距離・個人</t>
    <rPh sb="0" eb="1">
      <t>ケン</t>
    </rPh>
    <rPh sb="1" eb="4">
      <t>チョウキョリ</t>
    </rPh>
    <rPh sb="5" eb="7">
      <t>コジン</t>
    </rPh>
    <phoneticPr fontId="1"/>
  </si>
  <si>
    <t>県長距離CT・個人</t>
    <rPh sb="0" eb="1">
      <t>ケン</t>
    </rPh>
    <rPh sb="1" eb="4">
      <t>チョウキョリ</t>
    </rPh>
    <rPh sb="7" eb="9">
      <t>コジン</t>
    </rPh>
    <phoneticPr fontId="1"/>
  </si>
  <si>
    <t>横浜西</t>
    <rPh sb="0" eb="3">
      <t>ヨコハマニシ</t>
    </rPh>
    <phoneticPr fontId="1"/>
  </si>
  <si>
    <t>横浜南</t>
    <rPh sb="0" eb="2">
      <t>ヨコハマ</t>
    </rPh>
    <rPh sb="2" eb="3">
      <t>ミナミ</t>
    </rPh>
    <phoneticPr fontId="1"/>
  </si>
  <si>
    <t>横浜南が丘</t>
    <rPh sb="0" eb="2">
      <t>ヨコハマ</t>
    </rPh>
    <rPh sb="2" eb="3">
      <t>ミナミ</t>
    </rPh>
    <rPh sb="4" eb="5">
      <t>オカ</t>
    </rPh>
    <phoneticPr fontId="1"/>
  </si>
  <si>
    <t>港南台第一</t>
    <rPh sb="3" eb="4">
      <t>ダイ</t>
    </rPh>
    <phoneticPr fontId="1"/>
  </si>
  <si>
    <t>横浜南高附属</t>
    <rPh sb="0" eb="2">
      <t>ヨコハマ</t>
    </rPh>
    <rPh sb="2" eb="3">
      <t>ミナミ</t>
    </rPh>
    <rPh sb="3" eb="4">
      <t>コウ</t>
    </rPh>
    <rPh sb="4" eb="6">
      <t>フゾク</t>
    </rPh>
    <phoneticPr fontId="5"/>
  </si>
  <si>
    <t>横浜橘</t>
    <rPh sb="0" eb="2">
      <t>ヨコハマ</t>
    </rPh>
    <phoneticPr fontId="1"/>
  </si>
  <si>
    <t>横浜ろう特支</t>
    <rPh sb="0" eb="2">
      <t>ヨコハマ</t>
    </rPh>
    <rPh sb="4" eb="5">
      <t>トク</t>
    </rPh>
    <rPh sb="5" eb="6">
      <t>シ</t>
    </rPh>
    <phoneticPr fontId="1"/>
  </si>
  <si>
    <t>洋光台第一</t>
    <rPh sb="3" eb="4">
      <t>ダイ</t>
    </rPh>
    <phoneticPr fontId="1"/>
  </si>
  <si>
    <t>洋光台第二</t>
    <rPh sb="3" eb="4">
      <t>ダイ</t>
    </rPh>
    <phoneticPr fontId="1"/>
  </si>
  <si>
    <t>横浜田奈</t>
    <rPh sb="0" eb="2">
      <t>ヨコハマ</t>
    </rPh>
    <phoneticPr fontId="1"/>
  </si>
  <si>
    <t>横浜鴨居</t>
    <rPh sb="0" eb="1">
      <t>ヨコ</t>
    </rPh>
    <phoneticPr fontId="1"/>
  </si>
  <si>
    <t>横浜緑が丘</t>
    <rPh sb="0" eb="1">
      <t>ヨコ</t>
    </rPh>
    <phoneticPr fontId="1"/>
  </si>
  <si>
    <t>川崎玉川</t>
    <rPh sb="0" eb="2">
      <t>カワサキ</t>
    </rPh>
    <phoneticPr fontId="1"/>
  </si>
  <si>
    <t>川崎中原</t>
    <rPh sb="1" eb="2">
      <t>サキ</t>
    </rPh>
    <phoneticPr fontId="1"/>
  </si>
  <si>
    <t>川崎橘</t>
    <rPh sb="1" eb="2">
      <t>サキ</t>
    </rPh>
    <phoneticPr fontId="1"/>
  </si>
  <si>
    <t>川崎有馬</t>
    <rPh sb="1" eb="2">
      <t>サキ</t>
    </rPh>
    <phoneticPr fontId="1"/>
  </si>
  <si>
    <t>横須賀神明</t>
    <rPh sb="0" eb="3">
      <t>ヨコスカ</t>
    </rPh>
    <phoneticPr fontId="1"/>
  </si>
  <si>
    <t>横須賀長沢</t>
    <phoneticPr fontId="1"/>
  </si>
  <si>
    <t>横須賀鴨居</t>
    <phoneticPr fontId="1"/>
  </si>
  <si>
    <t>藤沢六会</t>
    <rPh sb="0" eb="2">
      <t>フジサワ</t>
    </rPh>
    <phoneticPr fontId="1"/>
  </si>
  <si>
    <t>相模原相陽</t>
    <rPh sb="0" eb="3">
      <t>サガミハラ</t>
    </rPh>
    <phoneticPr fontId="1"/>
  </si>
  <si>
    <t>相模原旭</t>
    <phoneticPr fontId="1"/>
  </si>
  <si>
    <t>相模原田名</t>
    <phoneticPr fontId="1"/>
  </si>
  <si>
    <t>相模原緑が丘</t>
    <phoneticPr fontId="1"/>
  </si>
  <si>
    <t>柏ケ谷</t>
    <phoneticPr fontId="1"/>
  </si>
  <si>
    <t>海老名有馬</t>
    <rPh sb="0" eb="3">
      <t>エビナ</t>
    </rPh>
    <phoneticPr fontId="1"/>
  </si>
  <si>
    <t>綾瀬城山</t>
    <rPh sb="0" eb="2">
      <t>アヤセ</t>
    </rPh>
    <phoneticPr fontId="1"/>
  </si>
  <si>
    <t>平塚中原</t>
    <rPh sb="0" eb="2">
      <t>ヒラツカ</t>
    </rPh>
    <phoneticPr fontId="1"/>
  </si>
  <si>
    <t>平塚神明</t>
    <rPh sb="0" eb="2">
      <t>ヒラツカ</t>
    </rPh>
    <phoneticPr fontId="1"/>
  </si>
  <si>
    <t>秦野南が丘</t>
    <rPh sb="0" eb="2">
      <t>ハダノ</t>
    </rPh>
    <phoneticPr fontId="1"/>
  </si>
  <si>
    <t>伊勢原中沢</t>
    <rPh sb="0" eb="3">
      <t>イセハラ</t>
    </rPh>
    <phoneticPr fontId="1"/>
  </si>
  <si>
    <t>小田原城山</t>
    <rPh sb="0" eb="3">
      <t>オダワラ</t>
    </rPh>
    <phoneticPr fontId="1"/>
  </si>
  <si>
    <t>小田原橘</t>
    <rPh sb="0" eb="3">
      <t>オダワラ</t>
    </rPh>
    <phoneticPr fontId="1"/>
  </si>
  <si>
    <t>厚木睦合</t>
    <rPh sb="0" eb="2">
      <t>アツギ</t>
    </rPh>
    <phoneticPr fontId="1"/>
  </si>
  <si>
    <t>厚木玉川</t>
    <rPh sb="1" eb="2">
      <t>キ</t>
    </rPh>
    <phoneticPr fontId="1"/>
  </si>
  <si>
    <t>厚木相川</t>
    <rPh sb="0" eb="2">
      <t>アツギ</t>
    </rPh>
    <phoneticPr fontId="1"/>
  </si>
  <si>
    <t>相模原中沢</t>
    <rPh sb="0" eb="3">
      <t>サガミハラ</t>
    </rPh>
    <phoneticPr fontId="1"/>
  </si>
  <si>
    <t>中大附属横浜</t>
    <rPh sb="0" eb="2">
      <t>チュウダイ</t>
    </rPh>
    <rPh sb="2" eb="4">
      <t>フゾク</t>
    </rPh>
    <rPh sb="4" eb="6">
      <t>ヨコハマ</t>
    </rPh>
    <phoneticPr fontId="1"/>
  </si>
  <si>
    <t>日女大附属</t>
    <rPh sb="3" eb="5">
      <t>フゾク</t>
    </rPh>
    <phoneticPr fontId="1"/>
  </si>
  <si>
    <t>アレセイア</t>
    <phoneticPr fontId="1"/>
  </si>
  <si>
    <t>横国大附横浜</t>
    <rPh sb="0" eb="3">
      <t>ヨココクダイ</t>
    </rPh>
    <rPh sb="3" eb="4">
      <t>フ</t>
    </rPh>
    <rPh sb="4" eb="6">
      <t>ヨコハマ</t>
    </rPh>
    <phoneticPr fontId="1"/>
  </si>
  <si>
    <t>横国大附鎌倉</t>
    <rPh sb="0" eb="3">
      <t>ヨココクダイ</t>
    </rPh>
    <rPh sb="3" eb="4">
      <t>フ</t>
    </rPh>
    <rPh sb="4" eb="6">
      <t>カマクラ</t>
    </rPh>
    <phoneticPr fontId="1"/>
  </si>
  <si>
    <t>川崎長沢</t>
    <rPh sb="1" eb="2">
      <t>サキ</t>
    </rPh>
    <phoneticPr fontId="1"/>
  </si>
  <si>
    <t>横浜旭</t>
    <rPh sb="0" eb="2">
      <t>ヨコハマ</t>
    </rPh>
    <phoneticPr fontId="1"/>
  </si>
  <si>
    <t>県中選標準記録＜男子＞</t>
    <rPh sb="0" eb="1">
      <t>ケン</t>
    </rPh>
    <rPh sb="1" eb="2">
      <t>チュウ</t>
    </rPh>
    <rPh sb="2" eb="3">
      <t>セン</t>
    </rPh>
    <rPh sb="3" eb="7">
      <t>ヒョウジュンキロク</t>
    </rPh>
    <rPh sb="8" eb="10">
      <t>ダンシ</t>
    </rPh>
    <phoneticPr fontId="1"/>
  </si>
  <si>
    <t>記録</t>
    <rPh sb="0" eb="2">
      <t>キロク</t>
    </rPh>
    <phoneticPr fontId="1"/>
  </si>
  <si>
    <t>県中選標準記録＜女子＞</t>
    <rPh sb="0" eb="1">
      <t>ケン</t>
    </rPh>
    <rPh sb="1" eb="2">
      <t>チュウ</t>
    </rPh>
    <rPh sb="2" eb="3">
      <t>セン</t>
    </rPh>
    <rPh sb="3" eb="7">
      <t>ヒョウジュンキロク</t>
    </rPh>
    <rPh sb="8" eb="10">
      <t>ジョシ</t>
    </rPh>
    <phoneticPr fontId="1"/>
  </si>
  <si>
    <t>５８</t>
    <phoneticPr fontId="1"/>
  </si>
  <si>
    <t>３６</t>
    <phoneticPr fontId="1"/>
  </si>
  <si>
    <t>６９</t>
    <phoneticPr fontId="1"/>
  </si>
  <si>
    <t>５４</t>
    <phoneticPr fontId="1"/>
  </si>
  <si>
    <t>２５</t>
    <phoneticPr fontId="1"/>
  </si>
  <si>
    <t>７６</t>
    <phoneticPr fontId="1"/>
  </si>
  <si>
    <t>４５</t>
    <phoneticPr fontId="1"/>
  </si>
  <si>
    <t>３８</t>
    <phoneticPr fontId="1"/>
  </si>
  <si>
    <t>最低記録</t>
    <rPh sb="0" eb="2">
      <t>サイテイ</t>
    </rPh>
    <rPh sb="2" eb="4">
      <t>キロク</t>
    </rPh>
    <phoneticPr fontId="1"/>
  </si>
  <si>
    <t>最低記録</t>
    <rPh sb="0" eb="4">
      <t>サイテイキロク</t>
    </rPh>
    <phoneticPr fontId="1"/>
  </si>
  <si>
    <t>円盤投</t>
    <rPh sb="0" eb="3">
      <t>エンバンナゲ</t>
    </rPh>
    <phoneticPr fontId="1"/>
  </si>
  <si>
    <t>　　①正式所属名・・・・正式所属名を入力してください。</t>
    <rPh sb="3" eb="5">
      <t>セイシキ</t>
    </rPh>
    <rPh sb="5" eb="8">
      <t>ショゾクメイ</t>
    </rPh>
    <rPh sb="8" eb="9">
      <t>ガクメイ</t>
    </rPh>
    <rPh sb="12" eb="14">
      <t>セイシキ</t>
    </rPh>
    <rPh sb="14" eb="16">
      <t>ショゾク</t>
    </rPh>
    <rPh sb="16" eb="17">
      <t>メイ</t>
    </rPh>
    <rPh sb="17" eb="18">
      <t>ガクメイ</t>
    </rPh>
    <rPh sb="18" eb="20">
      <t>ニュウリョク</t>
    </rPh>
    <phoneticPr fontId="1"/>
  </si>
  <si>
    <t>（５）所属長名・・・・・手書きでも、入力でもOKです。</t>
    <rPh sb="3" eb="6">
      <t>ショゾクチョウ</t>
    </rPh>
    <rPh sb="6" eb="7">
      <t>メイ</t>
    </rPh>
    <rPh sb="12" eb="14">
      <t>テガ</t>
    </rPh>
    <rPh sb="18" eb="20">
      <t>ニュウリョク</t>
    </rPh>
    <phoneticPr fontId="1"/>
  </si>
  <si>
    <t>県所属番号</t>
    <rPh sb="0" eb="1">
      <t>ケン</t>
    </rPh>
    <rPh sb="1" eb="3">
      <t>ショゾク</t>
    </rPh>
    <rPh sb="3" eb="5">
      <t>バンゴウ</t>
    </rPh>
    <phoneticPr fontId="1"/>
  </si>
  <si>
    <t>正式所属名</t>
    <rPh sb="0" eb="2">
      <t>セイシキ</t>
    </rPh>
    <rPh sb="2" eb="4">
      <t>ショゾク</t>
    </rPh>
    <rPh sb="4" eb="5">
      <t>メイ</t>
    </rPh>
    <phoneticPr fontId="1"/>
  </si>
  <si>
    <t>所属番号</t>
    <rPh sb="0" eb="2">
      <t>ショゾク</t>
    </rPh>
    <rPh sb="2" eb="4">
      <t>バンゴウ</t>
    </rPh>
    <phoneticPr fontId="1"/>
  </si>
  <si>
    <t>所属名</t>
    <rPh sb="0" eb="2">
      <t>ショゾク</t>
    </rPh>
    <rPh sb="2" eb="3">
      <t>メイ</t>
    </rPh>
    <phoneticPr fontId="1"/>
  </si>
  <si>
    <t>JAAF ID</t>
    <phoneticPr fontId="1"/>
  </si>
  <si>
    <t>【前回からの変更点】</t>
    <rPh sb="1" eb="3">
      <t>ゼンカイ</t>
    </rPh>
    <rPh sb="6" eb="9">
      <t>ヘンコウテン</t>
    </rPh>
    <phoneticPr fontId="20"/>
  </si>
  <si>
    <t>上白根北</t>
    <rPh sb="0" eb="1">
      <t>カミ</t>
    </rPh>
    <rPh sb="1" eb="3">
      <t>シラネ</t>
    </rPh>
    <rPh sb="3" eb="4">
      <t>キタ</t>
    </rPh>
    <phoneticPr fontId="1"/>
  </si>
  <si>
    <t>横浜市立上白根北中学校</t>
    <rPh sb="4" eb="5">
      <t>カミ</t>
    </rPh>
    <rPh sb="5" eb="7">
      <t>シラネ</t>
    </rPh>
    <phoneticPr fontId="1"/>
  </si>
  <si>
    <t>（１）所属番号・・・・・県大会で使用する番号を入力してください。</t>
    <rPh sb="3" eb="5">
      <t>ショゾク</t>
    </rPh>
    <rPh sb="5" eb="7">
      <t>バンゴウ</t>
    </rPh>
    <rPh sb="12" eb="13">
      <t>ケン</t>
    </rPh>
    <rPh sb="13" eb="15">
      <t>タイカイ</t>
    </rPh>
    <rPh sb="16" eb="18">
      <t>シヨウ</t>
    </rPh>
    <rPh sb="20" eb="22">
      <t>バンゴウ</t>
    </rPh>
    <rPh sb="23" eb="25">
      <t>ニュウリョク</t>
    </rPh>
    <phoneticPr fontId="20"/>
  </si>
  <si>
    <r>
      <t>（２）団体情報　</t>
    </r>
    <r>
      <rPr>
        <sz val="11"/>
        <color rgb="FFFF0000"/>
        <rFont val="HGSｺﾞｼｯｸM"/>
        <family val="3"/>
        <charset val="128"/>
      </rPr>
      <t>※訂正があるときは、そのままセルに上書きして直接入力</t>
    </r>
    <r>
      <rPr>
        <sz val="11"/>
        <color theme="1"/>
        <rFont val="HGSｺﾞｼｯｸM"/>
        <family val="3"/>
        <charset val="128"/>
      </rPr>
      <t>してください。</t>
    </r>
    <rPh sb="3" eb="5">
      <t>ダンタイ</t>
    </rPh>
    <rPh sb="5" eb="7">
      <t>ジョウホウ</t>
    </rPh>
    <rPh sb="9" eb="11">
      <t>テイセイ</t>
    </rPh>
    <rPh sb="25" eb="27">
      <t>ウワガ</t>
    </rPh>
    <rPh sb="30" eb="32">
      <t>チョクセツ</t>
    </rPh>
    <rPh sb="32" eb="34">
      <t>ニュウリョク</t>
    </rPh>
    <phoneticPr fontId="1"/>
  </si>
  <si>
    <t>（７）JAAF ID ・・・・・JAAF IDを入力してください。（陸連登録番号ではありません）</t>
    <rPh sb="24" eb="26">
      <t>ニュウリョク</t>
    </rPh>
    <rPh sb="34" eb="36">
      <t>リクレン</t>
    </rPh>
    <rPh sb="36" eb="38">
      <t>トウロク</t>
    </rPh>
    <rPh sb="38" eb="40">
      <t>バンゴウ</t>
    </rPh>
    <phoneticPr fontId="1"/>
  </si>
  <si>
    <t>座間市立相模中学校</t>
    <phoneticPr fontId="1"/>
  </si>
  <si>
    <t>神奈川県中学校長距離記録会</t>
    <rPh sb="0" eb="4">
      <t>カナガワケン</t>
    </rPh>
    <rPh sb="4" eb="7">
      <t>チュウガッコウ</t>
    </rPh>
    <rPh sb="7" eb="10">
      <t>チョウキョリ</t>
    </rPh>
    <rPh sb="10" eb="13">
      <t>キロクカイ</t>
    </rPh>
    <phoneticPr fontId="1"/>
  </si>
  <si>
    <t>【厚木市立厚木中学校・津國（つくに） TEL:046-221-3227】</t>
    <phoneticPr fontId="1"/>
  </si>
  <si>
    <t>３．お問い合わせ先</t>
    <rPh sb="3" eb="4">
      <t>ト</t>
    </rPh>
    <rPh sb="5" eb="6">
      <t>ア</t>
    </rPh>
    <rPh sb="8" eb="9">
      <t>サキ</t>
    </rPh>
    <phoneticPr fontId="1"/>
  </si>
  <si>
    <t>K-Elite Racing Team</t>
  </si>
  <si>
    <t>Athlete Club ENDLESS</t>
  </si>
  <si>
    <t>アスレティクス・ジャパン</t>
  </si>
  <si>
    <t>データ入力に関して、お問い合わせがある場合は下記連絡先までお願いします。</t>
    <rPh sb="3" eb="5">
      <t>ニュウリョク</t>
    </rPh>
    <rPh sb="6" eb="7">
      <t>カン</t>
    </rPh>
    <rPh sb="11" eb="12">
      <t>ト</t>
    </rPh>
    <rPh sb="13" eb="14">
      <t>ア</t>
    </rPh>
    <rPh sb="19" eb="21">
      <t>バアイ</t>
    </rPh>
    <rPh sb="22" eb="24">
      <t>カキ</t>
    </rPh>
    <rPh sb="24" eb="27">
      <t>レンラクサキ</t>
    </rPh>
    <rPh sb="30" eb="31">
      <t>ネガ</t>
    </rPh>
    <phoneticPr fontId="1"/>
  </si>
  <si>
    <t>　○クラブチームの所属番号を更新しました。</t>
    <rPh sb="9" eb="11">
      <t>ショゾク</t>
    </rPh>
    <rPh sb="11" eb="13">
      <t>バンゴウ</t>
    </rPh>
    <rPh sb="14" eb="16">
      <t>コウシン</t>
    </rPh>
    <phoneticPr fontId="1"/>
  </si>
  <si>
    <t>HappinessAC</t>
  </si>
  <si>
    <t>横浜AC</t>
  </si>
  <si>
    <t>NSAA</t>
  </si>
  <si>
    <t>DeNA RA</t>
  </si>
  <si>
    <t>ベイキッズ横浜</t>
  </si>
  <si>
    <t>レオニダスRC</t>
  </si>
  <si>
    <t>ランベントSS</t>
  </si>
  <si>
    <t>BEAT AC</t>
  </si>
  <si>
    <t>横浜BW</t>
  </si>
  <si>
    <t>あおばAC</t>
  </si>
  <si>
    <t>SWAC横浜</t>
  </si>
  <si>
    <t>セカンドウィンドAC横浜</t>
  </si>
  <si>
    <t>DeNAランナーズアカデミー</t>
  </si>
  <si>
    <t>レオニダスランニングクラブ神奈川</t>
  </si>
  <si>
    <t>ランベントスポーツスクール</t>
  </si>
  <si>
    <t>BEAT AC KANAGAWA</t>
  </si>
  <si>
    <t>横浜BW陸上クラブ</t>
  </si>
  <si>
    <t>IRC</t>
  </si>
  <si>
    <t>KERT</t>
  </si>
  <si>
    <t>KRS</t>
  </si>
  <si>
    <t>菅生TC</t>
  </si>
  <si>
    <t>生田陸上ジュニア</t>
  </si>
  <si>
    <t>川崎陸上スクール</t>
  </si>
  <si>
    <t>菅生トラッククラブ</t>
  </si>
  <si>
    <t>IZA K AC</t>
  </si>
  <si>
    <t>AC ENDLESS</t>
  </si>
  <si>
    <t>藤沢AC</t>
  </si>
  <si>
    <t>横須賀リトル</t>
  </si>
  <si>
    <t>IZA Kamakura AC</t>
  </si>
  <si>
    <t>ﾜｰﾙｳｲﾝﾄﾞAC</t>
  </si>
  <si>
    <t>S4</t>
  </si>
  <si>
    <t>ちはやAC</t>
  </si>
  <si>
    <t>SCD AC</t>
  </si>
  <si>
    <t>EXP TC</t>
  </si>
  <si>
    <t>MGAT</t>
  </si>
  <si>
    <t>BRIGHT ROAD</t>
  </si>
  <si>
    <t>1994海老名TFC</t>
  </si>
  <si>
    <t>SCDアスレチッククラブ</t>
  </si>
  <si>
    <t>相模原エクスプローマントレーニングクラブ</t>
  </si>
  <si>
    <t>1994海老名Track&amp;Field Club</t>
  </si>
  <si>
    <t>城山AC</t>
  </si>
  <si>
    <t>AJ</t>
  </si>
  <si>
    <t>城山アスレチッククラブ</t>
  </si>
  <si>
    <t>所属名略称</t>
    <rPh sb="0" eb="2">
      <t>ショゾク</t>
    </rPh>
    <rPh sb="2" eb="3">
      <t>メイ</t>
    </rPh>
    <rPh sb="3" eb="5">
      <t>リャクショウ</t>
    </rPh>
    <phoneticPr fontId="1"/>
  </si>
  <si>
    <t>参加料振込者照合用　　振込者名（所属番号　+　振込者でお願いします。）</t>
    <rPh sb="0" eb="3">
      <t>サンカリョウ</t>
    </rPh>
    <rPh sb="3" eb="5">
      <t>フリコミ</t>
    </rPh>
    <rPh sb="5" eb="6">
      <t>シャ</t>
    </rPh>
    <rPh sb="6" eb="8">
      <t>ショウゴウ</t>
    </rPh>
    <rPh sb="8" eb="9">
      <t>ヨウ</t>
    </rPh>
    <rPh sb="11" eb="13">
      <t>フリコミ</t>
    </rPh>
    <rPh sb="13" eb="14">
      <t>シャ</t>
    </rPh>
    <rPh sb="14" eb="15">
      <t>メイ</t>
    </rPh>
    <rPh sb="16" eb="18">
      <t>ショゾク</t>
    </rPh>
    <rPh sb="18" eb="20">
      <t>バンゴウ</t>
    </rPh>
    <rPh sb="23" eb="25">
      <t>フリコミ</t>
    </rPh>
    <rPh sb="25" eb="26">
      <t>シャ</t>
    </rPh>
    <rPh sb="28" eb="29">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</si>
</sst>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名&quot;"/>
    <numFmt numFmtId="177" formatCode="[$-411]ggge&quot;年&quot;m&quot;月&quot;d&quot;日&quot;;@"/>
    <numFmt numFmtId="178" formatCode="yyyy&quot;年&quot;m&quot;月&quot;d&quot;日&quot;;@"/>
    <numFmt numFmtId="179" formatCode="0_);[Red]\(0\)"/>
    <numFmt numFmtId="180" formatCode="[&gt;=10000]##&quot;:&quot;##&quot;.&quot;##;##&quot;.&quot;##"/>
    <numFmt numFmtId="181" formatCode="yyyy/m/d;@"/>
  </numFmts>
  <fonts count="28">
    <font>
      <sz val="11"/>
      <name val="ＭＳ Ｐゴシック"/>
      <family val="3"/>
      <charset val="128"/>
    </font>
    <font>
      <sz val="6"/>
      <name val="ＭＳ Ｐゴシック"/>
      <family val="3"/>
      <charset val="128"/>
    </font>
    <font>
      <sz val="10"/>
      <color indexed="9"/>
      <name val="ＭＳ Ｐゴシック"/>
      <family val="3"/>
      <charset val="128"/>
    </font>
    <font>
      <sz val="11"/>
      <name val="HG丸ｺﾞｼｯｸM-PRO"/>
      <family val="3"/>
      <charset val="128"/>
    </font>
    <font>
      <sz val="6"/>
      <name val="明朝"/>
      <family val="3"/>
      <charset val="128"/>
    </font>
    <font>
      <sz val="14"/>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8"/>
      <name val="HGPｺﾞｼｯｸM"/>
      <family val="3"/>
      <charset val="128"/>
    </font>
    <font>
      <b/>
      <sz val="16"/>
      <name val="HGPｺﾞｼｯｸM"/>
      <family val="3"/>
      <charset val="128"/>
    </font>
    <font>
      <b/>
      <sz val="11"/>
      <name val="HGPｺﾞｼｯｸM"/>
      <family val="3"/>
      <charset val="128"/>
    </font>
    <font>
      <sz val="11"/>
      <color theme="0"/>
      <name val="HG丸ｺﾞｼｯｸM-PRO"/>
      <family val="3"/>
      <charset val="128"/>
    </font>
    <font>
      <sz val="11"/>
      <color theme="0"/>
      <name val="HGPｺﾞｼｯｸM"/>
      <family val="3"/>
      <charset val="128"/>
    </font>
    <font>
      <sz val="48"/>
      <name val="HGS創英角ｺﾞｼｯｸUB"/>
      <family val="3"/>
      <charset val="128"/>
    </font>
    <font>
      <b/>
      <sz val="14"/>
      <name val="HGPｺﾞｼｯｸM"/>
      <family val="3"/>
      <charset val="128"/>
    </font>
    <font>
      <sz val="11"/>
      <color theme="1"/>
      <name val="HGPｺﾞｼｯｸM"/>
      <family val="3"/>
      <charset val="128"/>
    </font>
    <font>
      <sz val="11"/>
      <name val="HGSｺﾞｼｯｸM"/>
      <family val="3"/>
      <charset val="128"/>
    </font>
    <font>
      <sz val="11"/>
      <color theme="1"/>
      <name val="HGSｺﾞｼｯｸM"/>
      <family val="3"/>
      <charset val="128"/>
    </font>
    <font>
      <sz val="6"/>
      <name val="ＭＳ Ｐゴシック"/>
      <family val="3"/>
      <charset val="128"/>
      <scheme val="minor"/>
    </font>
    <font>
      <sz val="11"/>
      <color rgb="FFFF0000"/>
      <name val="HGSｺﾞｼｯｸM"/>
      <family val="3"/>
      <charset val="128"/>
    </font>
    <font>
      <b/>
      <sz val="11"/>
      <color theme="1"/>
      <name val="HGSｺﾞｼｯｸM"/>
      <family val="3"/>
      <charset val="128"/>
    </font>
    <font>
      <sz val="11"/>
      <color theme="1"/>
      <name val="HGS創英角ｺﾞｼｯｸUB"/>
      <family val="3"/>
      <charset val="128"/>
    </font>
    <font>
      <sz val="24"/>
      <color theme="1"/>
      <name val="HGS創英角ｺﾞｼｯｸUB"/>
      <family val="3"/>
      <charset val="128"/>
    </font>
    <font>
      <sz val="11"/>
      <color theme="1"/>
      <name val="HG丸ｺﾞｼｯｸM-PRO"/>
      <family val="3"/>
      <charset val="128"/>
    </font>
    <font>
      <sz val="10"/>
      <color theme="1"/>
      <name val="HGPｺﾞｼｯｸM"/>
      <family val="3"/>
      <charset val="128"/>
    </font>
    <font>
      <sz val="11"/>
      <name val="HGS創英角ｺﾞｼｯｸUB"/>
      <family val="3"/>
      <charset val="128"/>
    </font>
  </fonts>
  <fills count="8">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
      <patternFill patternType="solid">
        <fgColor rgb="FF66CCFF"/>
        <bgColor indexed="64"/>
      </patternFill>
    </fill>
    <fill>
      <patternFill patternType="solid">
        <fgColor rgb="FFFFFFCC"/>
        <bgColor indexed="64"/>
      </patternFill>
    </fill>
    <fill>
      <patternFill patternType="solid">
        <fgColor rgb="FFFFE1FF"/>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indexed="64"/>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style="double">
        <color indexed="64"/>
      </left>
      <right style="medium">
        <color indexed="64"/>
      </right>
      <top style="dotted">
        <color indexed="64"/>
      </top>
      <bottom style="dotted">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medium">
        <color indexed="64"/>
      </bottom>
      <diagonal/>
    </border>
  </borders>
  <cellStyleXfs count="1">
    <xf numFmtId="0" fontId="0" fillId="0" borderId="0">
      <alignment vertical="center"/>
    </xf>
  </cellStyleXfs>
  <cellXfs count="343">
    <xf numFmtId="0" fontId="0" fillId="0" borderId="0" xfId="0">
      <alignment vertical="center"/>
    </xf>
    <xf numFmtId="0" fontId="0" fillId="0" borderId="0" xfId="0" applyAlignment="1">
      <alignment horizontal="center" vertical="center" shrinkToFit="1"/>
    </xf>
    <xf numFmtId="0" fontId="0" fillId="0" borderId="2" xfId="0" applyBorder="1" applyAlignment="1">
      <alignment horizontal="center" vertical="center" shrinkToFit="1"/>
    </xf>
    <xf numFmtId="0" fontId="0" fillId="0" borderId="14" xfId="0" applyBorder="1" applyAlignment="1">
      <alignment horizontal="center" vertical="center" shrinkToFit="1"/>
    </xf>
    <xf numFmtId="0" fontId="0" fillId="0" borderId="7" xfId="0" applyBorder="1" applyAlignment="1">
      <alignment horizontal="center" vertical="center" shrinkToFit="1"/>
    </xf>
    <xf numFmtId="0" fontId="0" fillId="0" borderId="40" xfId="0" applyBorder="1" applyAlignment="1">
      <alignment horizontal="center" vertical="center" shrinkToFit="1"/>
    </xf>
    <xf numFmtId="0" fontId="0" fillId="0" borderId="1" xfId="0" applyBorder="1" applyAlignment="1">
      <alignment horizontal="center" vertical="center" shrinkToFit="1"/>
    </xf>
    <xf numFmtId="0" fontId="3" fillId="0" borderId="0" xfId="0" applyFont="1" applyAlignment="1">
      <alignment vertical="center" shrinkToFit="1"/>
    </xf>
    <xf numFmtId="0" fontId="3" fillId="0" borderId="3" xfId="0" applyFont="1" applyBorder="1" applyAlignment="1">
      <alignment horizontal="center" vertical="center" shrinkToFit="1"/>
    </xf>
    <xf numFmtId="0" fontId="3" fillId="0" borderId="52" xfId="0" applyFont="1" applyBorder="1" applyAlignment="1">
      <alignment vertical="center" shrinkToFit="1"/>
    </xf>
    <xf numFmtId="0" fontId="3" fillId="0" borderId="54" xfId="0" applyFont="1" applyBorder="1" applyAlignment="1">
      <alignment vertical="center" shrinkToFit="1"/>
    </xf>
    <xf numFmtId="0" fontId="3" fillId="0" borderId="56" xfId="0" applyFont="1" applyBorder="1" applyAlignment="1">
      <alignment vertical="center" shrinkToFit="1"/>
    </xf>
    <xf numFmtId="0" fontId="3" fillId="0" borderId="58" xfId="0" applyFont="1" applyBorder="1" applyAlignment="1">
      <alignment vertical="center" shrinkToFit="1"/>
    </xf>
    <xf numFmtId="0" fontId="3" fillId="0" borderId="60" xfId="0" applyFont="1" applyBorder="1" applyAlignment="1">
      <alignment vertical="center" shrinkToFit="1"/>
    </xf>
    <xf numFmtId="0" fontId="0" fillId="0" borderId="1" xfId="0" applyBorder="1" applyAlignment="1">
      <alignment horizontal="left" vertical="center" shrinkToFit="1"/>
    </xf>
    <xf numFmtId="0" fontId="0" fillId="0" borderId="18" xfId="0" applyBorder="1" applyAlignment="1">
      <alignment horizontal="center" vertical="center" shrinkToFit="1"/>
    </xf>
    <xf numFmtId="0" fontId="0" fillId="0" borderId="23" xfId="0" applyBorder="1" applyAlignment="1">
      <alignment horizontal="center" vertical="center" shrinkToFit="1"/>
    </xf>
    <xf numFmtId="0" fontId="0" fillId="0" borderId="19" xfId="0" applyBorder="1" applyAlignment="1">
      <alignment horizontal="center" vertical="center" shrinkToFit="1"/>
    </xf>
    <xf numFmtId="0" fontId="0" fillId="0" borderId="34"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1" xfId="0" applyBorder="1" applyAlignment="1">
      <alignment horizontal="left" vertical="center" shrinkToFit="1"/>
    </xf>
    <xf numFmtId="0" fontId="0" fillId="0" borderId="24" xfId="0" applyBorder="1" applyAlignment="1">
      <alignment horizontal="center" vertical="center" shrinkToFit="1"/>
    </xf>
    <xf numFmtId="0" fontId="0" fillId="0" borderId="42" xfId="0" applyBorder="1" applyAlignment="1">
      <alignment horizontal="center" vertical="center" shrinkToFit="1"/>
    </xf>
    <xf numFmtId="49" fontId="0" fillId="2" borderId="1" xfId="0" applyNumberFormat="1" applyFill="1" applyBorder="1" applyAlignment="1">
      <alignment horizontal="center" vertical="center" shrinkToFit="1"/>
    </xf>
    <xf numFmtId="49" fontId="0" fillId="2" borderId="21" xfId="0" applyNumberFormat="1" applyFill="1" applyBorder="1" applyAlignment="1">
      <alignment horizontal="center" vertical="center" shrinkToFit="1"/>
    </xf>
    <xf numFmtId="0" fontId="0" fillId="0" borderId="63" xfId="0" applyBorder="1" applyAlignment="1">
      <alignment horizontal="center" vertical="center" shrinkToFit="1"/>
    </xf>
    <xf numFmtId="0" fontId="0" fillId="0" borderId="35" xfId="0" applyBorder="1" applyAlignment="1">
      <alignment vertical="center" shrinkToFit="1"/>
    </xf>
    <xf numFmtId="0" fontId="0" fillId="0" borderId="34" xfId="0" applyBorder="1" applyAlignment="1">
      <alignment vertical="center" shrinkToFit="1"/>
    </xf>
    <xf numFmtId="0" fontId="0" fillId="0" borderId="62" xfId="0" applyBorder="1" applyAlignment="1">
      <alignment vertical="center" shrinkToFit="1"/>
    </xf>
    <xf numFmtId="0" fontId="0" fillId="0" borderId="24" xfId="0" applyBorder="1" applyAlignment="1">
      <alignment vertical="center" shrinkToFit="1"/>
    </xf>
    <xf numFmtId="0" fontId="0" fillId="0" borderId="64" xfId="0" applyBorder="1" applyAlignment="1">
      <alignment horizontal="center" vertical="center" shrinkToFit="1"/>
    </xf>
    <xf numFmtId="49" fontId="0" fillId="0" borderId="63" xfId="0" applyNumberFormat="1" applyBorder="1" applyAlignment="1">
      <alignment horizontal="center" vertical="center" shrinkToFit="1"/>
    </xf>
    <xf numFmtId="179" fontId="0" fillId="0" borderId="19" xfId="0" applyNumberFormat="1" applyBorder="1" applyAlignment="1">
      <alignment vertical="center" shrinkToFit="1"/>
    </xf>
    <xf numFmtId="179" fontId="0" fillId="0" borderId="20" xfId="0" applyNumberFormat="1" applyBorder="1" applyAlignment="1">
      <alignment vertical="center" shrinkToFit="1"/>
    </xf>
    <xf numFmtId="179" fontId="0" fillId="0" borderId="43" xfId="0" applyNumberFormat="1" applyBorder="1" applyAlignment="1">
      <alignment vertical="center" shrinkToFit="1"/>
    </xf>
    <xf numFmtId="0" fontId="0" fillId="0" borderId="38" xfId="0" applyBorder="1" applyAlignment="1">
      <alignment horizontal="center" vertical="center" shrinkToFit="1"/>
    </xf>
    <xf numFmtId="0" fontId="0" fillId="0" borderId="36" xfId="0" applyBorder="1" applyAlignment="1">
      <alignment horizontal="center" vertical="center" shrinkToFit="1"/>
    </xf>
    <xf numFmtId="0" fontId="0" fillId="0" borderId="4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25" xfId="0" applyBorder="1" applyAlignment="1">
      <alignment horizontal="center" vertical="center" shrinkToFit="1"/>
    </xf>
    <xf numFmtId="0" fontId="3" fillId="3" borderId="3"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59" xfId="0" applyFont="1" applyBorder="1" applyAlignment="1">
      <alignment horizontal="center" vertical="center" shrinkToFit="1"/>
    </xf>
    <xf numFmtId="0" fontId="3" fillId="0" borderId="61" xfId="0" applyFont="1" applyBorder="1" applyAlignment="1">
      <alignment horizontal="center" vertical="center" shrinkToFit="1"/>
    </xf>
    <xf numFmtId="0" fontId="3" fillId="2" borderId="55" xfId="0" applyFont="1" applyFill="1" applyBorder="1" applyAlignment="1">
      <alignment horizontal="center" vertical="center" shrinkToFit="1"/>
    </xf>
    <xf numFmtId="0" fontId="3" fillId="2" borderId="57" xfId="0" applyFont="1" applyFill="1" applyBorder="1" applyAlignment="1">
      <alignment horizontal="center" vertical="center" shrinkToFit="1"/>
    </xf>
    <xf numFmtId="0" fontId="3" fillId="2" borderId="59" xfId="0" applyFont="1" applyFill="1" applyBorder="1" applyAlignment="1">
      <alignment horizontal="center" vertical="center" shrinkToFit="1"/>
    </xf>
    <xf numFmtId="0" fontId="3" fillId="2" borderId="61" xfId="0" applyFont="1" applyFill="1" applyBorder="1" applyAlignment="1">
      <alignment horizontal="center" vertical="center" shrinkToFit="1"/>
    </xf>
    <xf numFmtId="0" fontId="0" fillId="0" borderId="36" xfId="0" applyBorder="1" applyAlignment="1">
      <alignment horizontal="left" vertical="center" shrinkToFit="1"/>
    </xf>
    <xf numFmtId="0" fontId="0" fillId="0" borderId="34" xfId="0" applyBorder="1" applyAlignment="1">
      <alignment horizontal="left" vertical="center" shrinkToFit="1"/>
    </xf>
    <xf numFmtId="0" fontId="0" fillId="0" borderId="24" xfId="0" applyBorder="1" applyAlignment="1">
      <alignment horizontal="left" vertical="center" shrinkToFit="1"/>
    </xf>
    <xf numFmtId="179" fontId="6" fillId="0" borderId="52" xfId="0" applyNumberFormat="1" applyFont="1" applyBorder="1" applyAlignment="1">
      <alignment vertical="center" shrinkToFit="1"/>
    </xf>
    <xf numFmtId="179" fontId="6" fillId="0" borderId="54" xfId="0" applyNumberFormat="1" applyFont="1" applyBorder="1" applyAlignment="1">
      <alignment vertical="center" shrinkToFit="1"/>
    </xf>
    <xf numFmtId="179" fontId="6" fillId="0" borderId="56" xfId="0" applyNumberFormat="1" applyFont="1" applyBorder="1" applyAlignment="1">
      <alignment vertical="center" shrinkToFit="1"/>
    </xf>
    <xf numFmtId="179" fontId="6" fillId="0" borderId="58" xfId="0" applyNumberFormat="1" applyFont="1" applyBorder="1" applyAlignment="1">
      <alignment vertical="center" shrinkToFit="1"/>
    </xf>
    <xf numFmtId="179" fontId="6" fillId="0" borderId="60" xfId="0" applyNumberFormat="1" applyFont="1" applyBorder="1" applyAlignment="1">
      <alignment vertical="center" shrinkToFit="1"/>
    </xf>
    <xf numFmtId="0" fontId="6" fillId="0" borderId="0" xfId="0" applyFont="1" applyAlignment="1">
      <alignment vertical="center" shrinkToFit="1"/>
    </xf>
    <xf numFmtId="0" fontId="8" fillId="0" borderId="0" xfId="0" applyFont="1" applyAlignment="1">
      <alignment vertical="center" shrinkToFit="1"/>
    </xf>
    <xf numFmtId="0" fontId="6" fillId="0" borderId="1" xfId="0" applyFont="1" applyBorder="1" applyAlignment="1">
      <alignment vertical="center" shrinkToFit="1"/>
    </xf>
    <xf numFmtId="0" fontId="6" fillId="0" borderId="21" xfId="0" applyFont="1" applyBorder="1" applyAlignment="1">
      <alignment vertical="center" shrinkToFit="1"/>
    </xf>
    <xf numFmtId="0" fontId="8" fillId="0" borderId="3" xfId="0" applyFont="1" applyBorder="1" applyAlignment="1">
      <alignment horizontal="center" vertical="center" shrinkToFit="1"/>
    </xf>
    <xf numFmtId="0" fontId="9" fillId="0" borderId="47" xfId="0" applyFont="1" applyBorder="1" applyAlignment="1">
      <alignment vertical="center" shrinkToFit="1"/>
    </xf>
    <xf numFmtId="0" fontId="6" fillId="0" borderId="1"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38" xfId="0" applyFont="1" applyBorder="1" applyAlignment="1">
      <alignment horizontal="center" vertical="center" shrinkToFit="1"/>
    </xf>
    <xf numFmtId="0" fontId="7" fillId="0" borderId="4" xfId="0" applyFont="1" applyBorder="1" applyAlignment="1">
      <alignment horizontal="center" vertical="center" wrapText="1"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wrapText="1" shrinkToFit="1"/>
    </xf>
    <xf numFmtId="0" fontId="11" fillId="0" borderId="0" xfId="0" applyFont="1">
      <alignment vertical="center"/>
    </xf>
    <xf numFmtId="0" fontId="7" fillId="0" borderId="13" xfId="0" applyFont="1" applyBorder="1" applyAlignment="1">
      <alignment horizontal="center" vertical="center" shrinkToFit="1"/>
    </xf>
    <xf numFmtId="0" fontId="7" fillId="0" borderId="3" xfId="0" applyFont="1" applyBorder="1" applyAlignment="1">
      <alignment horizontal="center" vertical="center" wrapText="1" shrinkToFit="1"/>
    </xf>
    <xf numFmtId="0" fontId="6" fillId="4" borderId="38" xfId="0" applyFont="1" applyFill="1" applyBorder="1" applyAlignment="1">
      <alignment horizontal="center" vertical="center" shrinkToFit="1"/>
    </xf>
    <xf numFmtId="0" fontId="6" fillId="4" borderId="1" xfId="0" applyFont="1" applyFill="1" applyBorder="1" applyAlignment="1">
      <alignment horizontal="center" vertical="center" shrinkToFit="1"/>
    </xf>
    <xf numFmtId="0" fontId="6" fillId="4" borderId="21" xfId="0" applyFont="1" applyFill="1" applyBorder="1" applyAlignment="1">
      <alignment horizontal="center" vertical="center" shrinkToFit="1"/>
    </xf>
    <xf numFmtId="0" fontId="13" fillId="0" borderId="0" xfId="0" applyFont="1" applyAlignment="1">
      <alignment horizontal="center" vertical="center" shrinkToFit="1"/>
    </xf>
    <xf numFmtId="179" fontId="6" fillId="2" borderId="43" xfId="0" applyNumberFormat="1" applyFont="1" applyFill="1" applyBorder="1" applyAlignment="1">
      <alignment vertical="center" shrinkToFit="1"/>
    </xf>
    <xf numFmtId="179" fontId="6" fillId="2" borderId="19" xfId="0" applyNumberFormat="1" applyFont="1" applyFill="1" applyBorder="1" applyAlignment="1">
      <alignment vertical="center" shrinkToFit="1"/>
    </xf>
    <xf numFmtId="179" fontId="6" fillId="2" borderId="20" xfId="0" applyNumberFormat="1" applyFont="1" applyFill="1" applyBorder="1" applyAlignment="1">
      <alignment vertical="center" shrinkToFit="1"/>
    </xf>
    <xf numFmtId="0" fontId="6" fillId="0" borderId="36"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0" xfId="0" applyFont="1" applyAlignment="1">
      <alignment horizontal="center" vertical="center" shrinkToFit="1"/>
    </xf>
    <xf numFmtId="179" fontId="6" fillId="2" borderId="18" xfId="0" applyNumberFormat="1" applyFont="1" applyFill="1" applyBorder="1" applyAlignment="1">
      <alignment vertical="center" shrinkToFit="1"/>
    </xf>
    <xf numFmtId="0" fontId="6" fillId="4" borderId="23" xfId="0" applyFont="1" applyFill="1" applyBorder="1" applyAlignment="1">
      <alignment horizontal="center" vertical="center" shrinkToFit="1"/>
    </xf>
    <xf numFmtId="0" fontId="6" fillId="0" borderId="23"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28" xfId="0" applyFont="1" applyBorder="1" applyAlignment="1">
      <alignment vertical="center" shrinkToFit="1"/>
    </xf>
    <xf numFmtId="0" fontId="6" fillId="0" borderId="48" xfId="0" applyFont="1" applyBorder="1" applyAlignment="1">
      <alignment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176" fontId="6" fillId="0" borderId="1" xfId="0" applyNumberFormat="1" applyFont="1" applyBorder="1" applyAlignment="1">
      <alignment horizontal="right" vertical="center" shrinkToFit="1"/>
    </xf>
    <xf numFmtId="176" fontId="6" fillId="0" borderId="21" xfId="0" applyNumberFormat="1" applyFont="1" applyBorder="1" applyAlignment="1">
      <alignment horizontal="right" vertical="center" shrinkToFit="1"/>
    </xf>
    <xf numFmtId="0" fontId="6" fillId="0" borderId="43" xfId="0" applyFont="1" applyBorder="1" applyAlignment="1">
      <alignment horizontal="center" vertical="center" shrinkToFit="1"/>
    </xf>
    <xf numFmtId="176" fontId="6" fillId="0" borderId="38" xfId="0" applyNumberFormat="1" applyFont="1" applyBorder="1" applyAlignment="1">
      <alignment horizontal="right"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right" vertical="center" shrinkToFit="1"/>
    </xf>
    <xf numFmtId="0" fontId="6" fillId="0" borderId="16" xfId="0" applyFont="1" applyBorder="1" applyAlignment="1">
      <alignment horizontal="center" vertical="center" shrinkToFit="1"/>
    </xf>
    <xf numFmtId="0" fontId="14" fillId="0" borderId="0" xfId="0" applyFont="1" applyAlignment="1">
      <alignment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2" xfId="0" applyFont="1" applyBorder="1" applyAlignment="1">
      <alignment horizontal="center" vertical="center" shrinkToFit="1"/>
    </xf>
    <xf numFmtId="0" fontId="7" fillId="0" borderId="10" xfId="0" applyFont="1" applyBorder="1" applyAlignment="1">
      <alignment horizontal="center" vertical="center" wrapText="1" shrinkToFit="1"/>
    </xf>
    <xf numFmtId="176" fontId="6" fillId="0" borderId="4" xfId="0" applyNumberFormat="1" applyFont="1" applyBorder="1" applyAlignment="1">
      <alignment horizontal="center" vertical="center" shrinkToFit="1"/>
    </xf>
    <xf numFmtId="180" fontId="6" fillId="0" borderId="36" xfId="0" applyNumberFormat="1" applyFont="1" applyBorder="1" applyAlignment="1">
      <alignment horizontal="center" vertical="center" shrinkToFit="1"/>
    </xf>
    <xf numFmtId="180" fontId="6" fillId="0" borderId="24" xfId="0" applyNumberFormat="1" applyFont="1" applyBorder="1" applyAlignment="1">
      <alignment horizontal="center" vertical="center" shrinkToFit="1"/>
    </xf>
    <xf numFmtId="180" fontId="6" fillId="0" borderId="35" xfId="0" applyNumberFormat="1" applyFont="1" applyBorder="1" applyAlignment="1">
      <alignment horizontal="center" vertical="center" shrinkToFit="1"/>
    </xf>
    <xf numFmtId="179" fontId="6" fillId="0" borderId="38" xfId="0" applyNumberFormat="1" applyFont="1" applyBorder="1" applyAlignment="1">
      <alignment horizontal="center" vertical="center" shrinkToFit="1"/>
    </xf>
    <xf numFmtId="179" fontId="6" fillId="0" borderId="21" xfId="0" applyNumberFormat="1" applyFont="1" applyBorder="1" applyAlignment="1">
      <alignment horizontal="center" vertical="center" shrinkToFit="1"/>
    </xf>
    <xf numFmtId="179" fontId="6" fillId="0" borderId="23" xfId="0" applyNumberFormat="1" applyFont="1" applyBorder="1" applyAlignment="1">
      <alignment horizontal="center" vertical="center" shrinkToFit="1"/>
    </xf>
    <xf numFmtId="180" fontId="6" fillId="2" borderId="38" xfId="0" applyNumberFormat="1" applyFont="1" applyFill="1" applyBorder="1" applyAlignment="1">
      <alignment horizontal="center" vertical="center" shrinkToFit="1"/>
    </xf>
    <xf numFmtId="180" fontId="6" fillId="2" borderId="1" xfId="0" applyNumberFormat="1" applyFont="1" applyFill="1" applyBorder="1" applyAlignment="1">
      <alignment horizontal="center" vertical="center" shrinkToFit="1"/>
    </xf>
    <xf numFmtId="180" fontId="6" fillId="2" borderId="21" xfId="0" applyNumberFormat="1" applyFont="1" applyFill="1" applyBorder="1" applyAlignment="1">
      <alignment horizontal="center" vertical="center" shrinkToFit="1"/>
    </xf>
    <xf numFmtId="180" fontId="6" fillId="2" borderId="23" xfId="0" applyNumberFormat="1" applyFont="1" applyFill="1" applyBorder="1" applyAlignment="1">
      <alignment horizontal="center" vertical="center" shrinkToFit="1"/>
    </xf>
    <xf numFmtId="179" fontId="6" fillId="0" borderId="0" xfId="0" applyNumberFormat="1" applyFont="1" applyAlignment="1">
      <alignment horizontal="center" vertical="center" shrinkToFit="1"/>
    </xf>
    <xf numFmtId="180" fontId="6" fillId="0" borderId="0" xfId="0" applyNumberFormat="1" applyFont="1" applyAlignment="1">
      <alignment horizontal="center" vertical="center" shrinkToFit="1"/>
    </xf>
    <xf numFmtId="0" fontId="6" fillId="3" borderId="13" xfId="0" applyFont="1" applyFill="1" applyBorder="1" applyAlignment="1">
      <alignment horizontal="center" vertical="center" shrinkToFit="1"/>
    </xf>
    <xf numFmtId="0" fontId="16" fillId="0" borderId="0" xfId="0" applyFont="1" applyAlignment="1">
      <alignment horizontal="center" vertical="center" shrinkToFit="1"/>
    </xf>
    <xf numFmtId="0" fontId="6" fillId="0" borderId="32" xfId="0" applyFont="1" applyBorder="1" applyAlignment="1">
      <alignment horizontal="center" vertical="center" shrinkToFit="1"/>
    </xf>
    <xf numFmtId="0" fontId="6" fillId="3" borderId="4" xfId="0" applyFont="1" applyFill="1" applyBorder="1" applyAlignment="1">
      <alignment horizontal="center" vertical="center" shrinkToFit="1"/>
    </xf>
    <xf numFmtId="0" fontId="7" fillId="0" borderId="15" xfId="0" applyFont="1" applyBorder="1" applyAlignment="1">
      <alignment horizontal="center" vertical="center" shrinkToFit="1"/>
    </xf>
    <xf numFmtId="180" fontId="6" fillId="2" borderId="32" xfId="0" applyNumberFormat="1" applyFont="1" applyFill="1" applyBorder="1" applyAlignment="1">
      <alignment horizontal="center" vertical="center" shrinkToFit="1"/>
    </xf>
    <xf numFmtId="180" fontId="6" fillId="2" borderId="11" xfId="0" applyNumberFormat="1" applyFont="1" applyFill="1" applyBorder="1" applyAlignment="1">
      <alignment horizontal="center" vertical="center" shrinkToFit="1"/>
    </xf>
    <xf numFmtId="180" fontId="6" fillId="2" borderId="33" xfId="0" applyNumberFormat="1"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0" fillId="0" borderId="13" xfId="0" applyBorder="1" applyAlignment="1">
      <alignment horizontal="center" vertical="center" shrinkToFit="1"/>
    </xf>
    <xf numFmtId="0" fontId="6" fillId="0" borderId="15" xfId="0" applyFont="1" applyBorder="1" applyAlignment="1">
      <alignment horizontal="center" vertical="center" shrinkToFit="1"/>
    </xf>
    <xf numFmtId="177" fontId="12" fillId="0" borderId="0" xfId="0" applyNumberFormat="1" applyFont="1" applyAlignment="1">
      <alignment horizontal="distributed" vertical="center" indent="1" shrinkToFit="1"/>
    </xf>
    <xf numFmtId="0" fontId="3" fillId="0" borderId="0" xfId="0" applyFont="1" applyAlignment="1">
      <alignment horizontal="center" vertical="center" shrinkToFit="1"/>
    </xf>
    <xf numFmtId="0" fontId="3" fillId="0" borderId="43"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51" xfId="0" applyFont="1" applyBorder="1" applyAlignment="1">
      <alignment vertical="center" shrinkToFit="1"/>
    </xf>
    <xf numFmtId="0" fontId="3" fillId="3" borderId="73" xfId="0" applyFont="1" applyFill="1" applyBorder="1" applyAlignment="1">
      <alignment horizontal="center" vertical="center" shrinkToFit="1"/>
    </xf>
    <xf numFmtId="0" fontId="6" fillId="2" borderId="75" xfId="0" applyFont="1" applyFill="1" applyBorder="1" applyAlignment="1">
      <alignment horizontal="center" vertical="center" shrinkToFit="1"/>
    </xf>
    <xf numFmtId="0" fontId="6" fillId="2" borderId="76" xfId="0" applyFont="1" applyFill="1" applyBorder="1" applyAlignment="1">
      <alignment horizontal="center" vertical="center" shrinkToFit="1"/>
    </xf>
    <xf numFmtId="0" fontId="6" fillId="2" borderId="77" xfId="0" applyFont="1" applyFill="1" applyBorder="1" applyAlignment="1">
      <alignment horizontal="center" vertical="center" shrinkToFit="1"/>
    </xf>
    <xf numFmtId="0" fontId="6" fillId="2" borderId="78" xfId="0" applyFont="1" applyFill="1" applyBorder="1" applyAlignment="1">
      <alignment horizontal="center" vertical="center" shrinkToFit="1"/>
    </xf>
    <xf numFmtId="0" fontId="0" fillId="0" borderId="22" xfId="0"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0" fillId="0" borderId="49" xfId="0" applyBorder="1" applyAlignment="1">
      <alignment horizontal="center" vertical="center" shrinkToFit="1"/>
    </xf>
    <xf numFmtId="0" fontId="0" fillId="0" borderId="31" xfId="0" applyBorder="1" applyAlignment="1">
      <alignment horizontal="center" vertical="center" shrinkToFit="1"/>
    </xf>
    <xf numFmtId="0" fontId="0" fillId="0" borderId="11" xfId="0" applyBorder="1" applyAlignment="1">
      <alignment horizontal="center" vertical="center" shrinkToFit="1"/>
    </xf>
    <xf numFmtId="0" fontId="0" fillId="0" borderId="33" xfId="0" applyBorder="1" applyAlignment="1">
      <alignment horizontal="center" vertical="center" shrinkToFit="1"/>
    </xf>
    <xf numFmtId="0" fontId="0" fillId="2" borderId="3" xfId="0" applyFill="1" applyBorder="1" applyAlignment="1">
      <alignment horizontal="center" vertical="center" shrinkToFit="1"/>
    </xf>
    <xf numFmtId="178" fontId="0" fillId="0" borderId="44"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0" fillId="0" borderId="49" xfId="0" applyNumberFormat="1" applyBorder="1" applyAlignment="1">
      <alignment horizontal="center" vertical="center" shrinkToFit="1"/>
    </xf>
    <xf numFmtId="178" fontId="0" fillId="0" borderId="45" xfId="0" applyNumberFormat="1" applyBorder="1" applyAlignment="1">
      <alignment horizontal="center" vertical="center" shrinkToFit="1"/>
    </xf>
    <xf numFmtId="178" fontId="0" fillId="0" borderId="65" xfId="0" applyNumberFormat="1" applyBorder="1" applyAlignment="1">
      <alignment horizontal="center" vertical="center" shrinkToFit="1"/>
    </xf>
    <xf numFmtId="178" fontId="0" fillId="0" borderId="50" xfId="0" applyNumberFormat="1" applyBorder="1" applyAlignment="1">
      <alignment horizontal="center" vertical="center" shrinkToFit="1"/>
    </xf>
    <xf numFmtId="0" fontId="17" fillId="0" borderId="0" xfId="0" applyFont="1" applyAlignment="1">
      <alignment vertical="center" shrinkToFit="1"/>
    </xf>
    <xf numFmtId="0" fontId="10" fillId="0" borderId="0" xfId="0" applyFont="1" applyAlignment="1">
      <alignment horizontal="center" vertical="center" shrinkToFit="1"/>
    </xf>
    <xf numFmtId="181" fontId="6" fillId="0" borderId="11" xfId="0" applyNumberFormat="1" applyFont="1" applyBorder="1" applyAlignment="1">
      <alignment horizontal="center" vertical="center" shrinkToFit="1"/>
    </xf>
    <xf numFmtId="181" fontId="6" fillId="0" borderId="33" xfId="0" applyNumberFormat="1" applyFont="1" applyBorder="1" applyAlignment="1">
      <alignment horizontal="center" vertical="center" shrinkToFit="1"/>
    </xf>
    <xf numFmtId="181" fontId="6" fillId="0" borderId="32" xfId="0" applyNumberFormat="1" applyFont="1" applyBorder="1" applyAlignment="1">
      <alignment horizontal="center" vertical="center" shrinkToFit="1"/>
    </xf>
    <xf numFmtId="0" fontId="0" fillId="0" borderId="12" xfId="0" applyBorder="1" applyAlignment="1">
      <alignment horizontal="center" vertical="center" shrinkToFit="1"/>
    </xf>
    <xf numFmtId="0" fontId="18" fillId="0" borderId="0" xfId="0" applyFont="1">
      <alignment vertical="center"/>
    </xf>
    <xf numFmtId="0" fontId="19" fillId="3" borderId="46" xfId="0" applyFont="1" applyFill="1" applyBorder="1">
      <alignment vertical="center"/>
    </xf>
    <xf numFmtId="0" fontId="19" fillId="3" borderId="47" xfId="0" applyFont="1" applyFill="1" applyBorder="1">
      <alignment vertical="center"/>
    </xf>
    <xf numFmtId="0" fontId="19" fillId="3" borderId="79" xfId="0" applyFont="1" applyFill="1" applyBorder="1">
      <alignment vertical="center"/>
    </xf>
    <xf numFmtId="0" fontId="19" fillId="3" borderId="51" xfId="0" applyFont="1" applyFill="1" applyBorder="1">
      <alignment vertical="center"/>
    </xf>
    <xf numFmtId="0" fontId="19" fillId="3" borderId="80" xfId="0" applyFont="1" applyFill="1" applyBorder="1">
      <alignment vertical="center"/>
    </xf>
    <xf numFmtId="0" fontId="19" fillId="0" borderId="0" xfId="0" applyFont="1">
      <alignment vertical="center"/>
    </xf>
    <xf numFmtId="0" fontId="19" fillId="0" borderId="0" xfId="0" applyFont="1" applyAlignment="1">
      <alignment vertical="center" shrinkToFit="1"/>
    </xf>
    <xf numFmtId="0" fontId="19" fillId="3" borderId="0" xfId="0" applyFont="1" applyFill="1">
      <alignment vertical="center"/>
    </xf>
    <xf numFmtId="0" fontId="19" fillId="3" borderId="28" xfId="0" applyFont="1" applyFill="1" applyBorder="1">
      <alignment vertical="center"/>
    </xf>
    <xf numFmtId="0" fontId="19" fillId="3" borderId="48" xfId="0" applyFont="1" applyFill="1" applyBorder="1">
      <alignment vertical="center"/>
    </xf>
    <xf numFmtId="0" fontId="19" fillId="3" borderId="81" xfId="0" applyFont="1" applyFill="1" applyBorder="1">
      <alignment vertical="center"/>
    </xf>
    <xf numFmtId="0" fontId="22" fillId="0" borderId="0" xfId="0" applyFont="1">
      <alignment vertical="center"/>
    </xf>
    <xf numFmtId="0" fontId="19" fillId="0" borderId="47" xfId="0" applyFont="1" applyBorder="1">
      <alignment vertical="center"/>
    </xf>
    <xf numFmtId="0" fontId="19" fillId="0" borderId="79" xfId="0" applyFont="1" applyBorder="1">
      <alignment vertical="center"/>
    </xf>
    <xf numFmtId="0" fontId="19" fillId="0" borderId="46" xfId="0" applyFont="1" applyBorder="1">
      <alignment vertical="center"/>
    </xf>
    <xf numFmtId="0" fontId="19" fillId="0" borderId="51" xfId="0" applyFont="1" applyBorder="1">
      <alignment vertical="center"/>
    </xf>
    <xf numFmtId="0" fontId="19" fillId="0" borderId="80" xfId="0" applyFont="1" applyBorder="1">
      <alignment vertical="center"/>
    </xf>
    <xf numFmtId="0" fontId="23" fillId="0" borderId="28" xfId="0" applyFont="1" applyBorder="1">
      <alignment vertical="center"/>
    </xf>
    <xf numFmtId="0" fontId="19" fillId="0" borderId="48" xfId="0" applyFont="1" applyBorder="1">
      <alignment vertical="center"/>
    </xf>
    <xf numFmtId="0" fontId="19" fillId="0" borderId="81" xfId="0" applyFont="1" applyBorder="1">
      <alignment vertical="center"/>
    </xf>
    <xf numFmtId="49" fontId="19" fillId="0" borderId="51" xfId="0" applyNumberFormat="1" applyFont="1" applyBorder="1">
      <alignment vertical="center"/>
    </xf>
    <xf numFmtId="0" fontId="19" fillId="0" borderId="28" xfId="0" applyFont="1" applyBorder="1">
      <alignment vertical="center"/>
    </xf>
    <xf numFmtId="0" fontId="23" fillId="5" borderId="47" xfId="0" applyFont="1" applyFill="1" applyBorder="1">
      <alignment vertical="center"/>
    </xf>
    <xf numFmtId="0" fontId="19" fillId="5" borderId="47" xfId="0" applyFont="1" applyFill="1" applyBorder="1">
      <alignment vertical="center"/>
    </xf>
    <xf numFmtId="0" fontId="19" fillId="5" borderId="79" xfId="0" applyFont="1" applyFill="1" applyBorder="1">
      <alignment vertical="center"/>
    </xf>
    <xf numFmtId="0" fontId="19" fillId="4" borderId="47" xfId="0" applyFont="1" applyFill="1" applyBorder="1">
      <alignment vertical="center"/>
    </xf>
    <xf numFmtId="0" fontId="19" fillId="4" borderId="79" xfId="0" applyFont="1" applyFill="1" applyBorder="1">
      <alignment vertical="center"/>
    </xf>
    <xf numFmtId="0" fontId="19" fillId="4" borderId="0" xfId="0" applyFont="1" applyFill="1">
      <alignment vertical="center"/>
    </xf>
    <xf numFmtId="0" fontId="19" fillId="4" borderId="80" xfId="0" applyFont="1" applyFill="1" applyBorder="1">
      <alignment vertical="center"/>
    </xf>
    <xf numFmtId="0" fontId="19" fillId="4" borderId="48" xfId="0" applyFont="1" applyFill="1" applyBorder="1">
      <alignment vertical="center"/>
    </xf>
    <xf numFmtId="0" fontId="19" fillId="4" borderId="81" xfId="0" applyFont="1" applyFill="1" applyBorder="1">
      <alignment vertical="center"/>
    </xf>
    <xf numFmtId="0" fontId="19" fillId="3" borderId="8" xfId="0" applyFont="1" applyFill="1" applyBorder="1">
      <alignment vertical="center"/>
    </xf>
    <xf numFmtId="0" fontId="23" fillId="4" borderId="46" xfId="0" applyFont="1" applyFill="1" applyBorder="1">
      <alignment vertical="center"/>
    </xf>
    <xf numFmtId="0" fontId="23" fillId="4" borderId="51" xfId="0" applyFont="1" applyFill="1" applyBorder="1">
      <alignment vertical="center"/>
    </xf>
    <xf numFmtId="0" fontId="23" fillId="4" borderId="28" xfId="0" applyFont="1" applyFill="1" applyBorder="1">
      <alignment vertical="center"/>
    </xf>
    <xf numFmtId="0" fontId="25" fillId="2" borderId="53" xfId="0" applyFont="1" applyFill="1" applyBorder="1" applyAlignment="1">
      <alignment horizontal="center" vertical="center" shrinkToFit="1"/>
    </xf>
    <xf numFmtId="0" fontId="25" fillId="2" borderId="55" xfId="0" applyFont="1" applyFill="1" applyBorder="1" applyAlignment="1">
      <alignment horizontal="center" vertical="center" shrinkToFit="1"/>
    </xf>
    <xf numFmtId="0" fontId="25" fillId="2" borderId="57" xfId="0" applyFont="1" applyFill="1" applyBorder="1" applyAlignment="1">
      <alignment horizontal="center" vertical="center" shrinkToFit="1"/>
    </xf>
    <xf numFmtId="0" fontId="25" fillId="2" borderId="59" xfId="0" applyFont="1" applyFill="1" applyBorder="1" applyAlignment="1">
      <alignment horizontal="center" vertical="center" shrinkToFit="1"/>
    </xf>
    <xf numFmtId="0" fontId="17" fillId="2" borderId="74" xfId="0" applyFont="1" applyFill="1" applyBorder="1" applyAlignment="1">
      <alignment horizontal="center" vertical="center" shrinkToFit="1"/>
    </xf>
    <xf numFmtId="0" fontId="17" fillId="2" borderId="75" xfId="0" applyFont="1" applyFill="1" applyBorder="1" applyAlignment="1">
      <alignment horizontal="center" vertical="center" shrinkToFit="1"/>
    </xf>
    <xf numFmtId="0" fontId="17" fillId="2" borderId="76" xfId="0" applyFont="1" applyFill="1" applyBorder="1" applyAlignment="1">
      <alignment horizontal="center" vertical="center" shrinkToFit="1"/>
    </xf>
    <xf numFmtId="0" fontId="17" fillId="2" borderId="77" xfId="0" applyFont="1" applyFill="1" applyBorder="1" applyAlignment="1">
      <alignment horizontal="center" vertical="center" shrinkToFit="1"/>
    </xf>
    <xf numFmtId="0" fontId="25" fillId="2" borderId="7" xfId="0" applyFont="1" applyFill="1" applyBorder="1" applyAlignment="1">
      <alignment horizontal="center" vertical="center" shrinkToFit="1"/>
    </xf>
    <xf numFmtId="0" fontId="23" fillId="0" borderId="0" xfId="0" applyFont="1">
      <alignment vertical="center"/>
    </xf>
    <xf numFmtId="0" fontId="0" fillId="0" borderId="43" xfId="0" applyBorder="1" applyAlignment="1">
      <alignment horizontal="center" vertical="center" shrinkToFit="1"/>
    </xf>
    <xf numFmtId="0" fontId="0" fillId="0" borderId="35" xfId="0" applyBorder="1" applyAlignment="1">
      <alignment horizontal="center" vertical="center" shrinkToFit="1"/>
    </xf>
    <xf numFmtId="0" fontId="3" fillId="3" borderId="6" xfId="0" applyFont="1" applyFill="1" applyBorder="1" applyAlignment="1">
      <alignment horizontal="center" vertical="center" shrinkToFit="1"/>
    </xf>
    <xf numFmtId="0" fontId="6" fillId="0" borderId="83"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87" xfId="0" applyFont="1" applyBorder="1" applyAlignment="1">
      <alignment horizontal="center" vertical="center" shrinkToFit="1"/>
    </xf>
    <xf numFmtId="0" fontId="3" fillId="3" borderId="82" xfId="0" applyFont="1" applyFill="1" applyBorder="1" applyAlignment="1">
      <alignment horizontal="center" vertical="center" shrinkToFit="1"/>
    </xf>
    <xf numFmtId="181" fontId="26" fillId="2" borderId="88" xfId="0" applyNumberFormat="1" applyFont="1" applyFill="1" applyBorder="1" applyAlignment="1">
      <alignment horizontal="center" vertical="center" shrinkToFit="1"/>
    </xf>
    <xf numFmtId="181" fontId="26" fillId="2" borderId="89" xfId="0" applyNumberFormat="1" applyFont="1" applyFill="1" applyBorder="1" applyAlignment="1">
      <alignment horizontal="center" vertical="center" shrinkToFit="1"/>
    </xf>
    <xf numFmtId="181" fontId="26" fillId="2" borderId="90" xfId="0" applyNumberFormat="1" applyFont="1" applyFill="1" applyBorder="1" applyAlignment="1">
      <alignment horizontal="center" vertical="center" shrinkToFit="1"/>
    </xf>
    <xf numFmtId="181" fontId="26" fillId="2" borderId="91" xfId="0" applyNumberFormat="1" applyFont="1" applyFill="1" applyBorder="1" applyAlignment="1">
      <alignment horizontal="center" vertical="center" shrinkToFit="1"/>
    </xf>
    <xf numFmtId="181" fontId="7" fillId="2" borderId="91" xfId="0" applyNumberFormat="1" applyFont="1" applyFill="1" applyBorder="1" applyAlignment="1">
      <alignment horizontal="center" vertical="center" shrinkToFit="1"/>
    </xf>
    <xf numFmtId="181" fontId="7" fillId="2" borderId="89" xfId="0" applyNumberFormat="1" applyFont="1" applyFill="1" applyBorder="1" applyAlignment="1">
      <alignment horizontal="center" vertical="center" shrinkToFit="1"/>
    </xf>
    <xf numFmtId="181" fontId="7" fillId="2" borderId="90" xfId="0" applyNumberFormat="1" applyFont="1" applyFill="1" applyBorder="1" applyAlignment="1">
      <alignment horizontal="center" vertical="center" shrinkToFit="1"/>
    </xf>
    <xf numFmtId="181" fontId="7" fillId="2" borderId="92" xfId="0" applyNumberFormat="1" applyFont="1" applyFill="1" applyBorder="1" applyAlignment="1">
      <alignment horizontal="center" vertical="center" shrinkToFit="1"/>
    </xf>
    <xf numFmtId="0" fontId="10" fillId="0" borderId="16" xfId="0" applyFont="1" applyBorder="1" applyAlignment="1">
      <alignment horizontal="center" vertical="center" shrinkToFit="1"/>
    </xf>
    <xf numFmtId="49" fontId="21" fillId="0" borderId="51" xfId="0" applyNumberFormat="1" applyFont="1" applyBorder="1">
      <alignment vertical="center"/>
    </xf>
    <xf numFmtId="0" fontId="0" fillId="0" borderId="9" xfId="0" applyBorder="1" applyAlignment="1">
      <alignment horizontal="center" vertical="center" shrinkToFit="1"/>
    </xf>
    <xf numFmtId="0" fontId="0" fillId="0" borderId="37" xfId="0" applyBorder="1" applyAlignment="1">
      <alignment horizontal="center" vertical="center" shrinkToFit="1"/>
    </xf>
    <xf numFmtId="0" fontId="0" fillId="0" borderId="15" xfId="0" applyBorder="1" applyAlignment="1">
      <alignment horizontal="center" vertical="center" shrinkToFit="1"/>
    </xf>
    <xf numFmtId="0" fontId="0" fillId="0" borderId="32" xfId="0" applyBorder="1" applyAlignment="1">
      <alignment horizontal="center" vertical="center" shrinkToFit="1"/>
    </xf>
    <xf numFmtId="0" fontId="0" fillId="0" borderId="14" xfId="0" applyBorder="1" applyAlignment="1">
      <alignment horizontal="left" vertical="center" shrinkToFit="1"/>
    </xf>
    <xf numFmtId="0" fontId="0" fillId="0" borderId="7" xfId="0" applyBorder="1" applyAlignment="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27" fillId="0" borderId="1" xfId="0" applyFont="1" applyBorder="1" applyAlignment="1">
      <alignment horizontal="center" vertical="center" shrinkToFit="1"/>
    </xf>
    <xf numFmtId="0" fontId="23" fillId="5" borderId="46" xfId="0" applyFont="1" applyFill="1" applyBorder="1" applyAlignment="1">
      <alignment horizontal="center" vertical="center"/>
    </xf>
    <xf numFmtId="0" fontId="0" fillId="2" borderId="23" xfId="0" applyFill="1" applyBorder="1" applyAlignment="1">
      <alignment horizontal="center" vertical="center" shrinkToFit="1"/>
    </xf>
    <xf numFmtId="0" fontId="0" fillId="0" borderId="29" xfId="0" applyBorder="1" applyAlignment="1">
      <alignment vertical="center" shrinkToFit="1"/>
    </xf>
    <xf numFmtId="0" fontId="0" fillId="0" borderId="49" xfId="0" applyBorder="1" applyAlignment="1">
      <alignment vertical="center" shrinkToFit="1"/>
    </xf>
    <xf numFmtId="0" fontId="0" fillId="0" borderId="50" xfId="0" applyBorder="1" applyAlignment="1">
      <alignment vertical="center" shrinkToFit="1"/>
    </xf>
    <xf numFmtId="0" fontId="0" fillId="0" borderId="27" xfId="0" applyBorder="1" applyAlignment="1">
      <alignment vertical="center" shrinkToFit="1"/>
    </xf>
    <xf numFmtId="0" fontId="0" fillId="0" borderId="39" xfId="0" applyBorder="1" applyAlignment="1">
      <alignment vertical="center" shrinkToFit="1"/>
    </xf>
    <xf numFmtId="0" fontId="0" fillId="0" borderId="65" xfId="0" applyBorder="1" applyAlignment="1">
      <alignment vertical="center" shrinkToFit="1"/>
    </xf>
    <xf numFmtId="0" fontId="0" fillId="0" borderId="26" xfId="0" applyBorder="1" applyAlignment="1">
      <alignment horizontal="center" vertical="center" shrinkToFit="1"/>
    </xf>
    <xf numFmtId="0" fontId="0" fillId="0" borderId="12" xfId="0" applyBorder="1" applyAlignment="1">
      <alignment horizontal="center" vertical="center" shrinkToFit="1"/>
    </xf>
    <xf numFmtId="0" fontId="0" fillId="0" borderId="30" xfId="0"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48" xfId="0" applyFont="1" applyBorder="1" applyAlignment="1">
      <alignment horizontal="center" vertical="center" shrinkToFit="1"/>
    </xf>
    <xf numFmtId="0" fontId="9" fillId="0" borderId="47" xfId="0" applyFont="1" applyBorder="1" applyAlignment="1">
      <alignment vertical="center" shrinkToFit="1"/>
    </xf>
    <xf numFmtId="0" fontId="9" fillId="0" borderId="0" xfId="0" applyFont="1" applyAlignment="1">
      <alignment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0" fillId="0" borderId="16" xfId="0" applyFont="1" applyBorder="1" applyAlignment="1">
      <alignment horizontal="center" vertical="center" shrinkToFit="1"/>
    </xf>
    <xf numFmtId="179"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177" fontId="12" fillId="0" borderId="17" xfId="0" applyNumberFormat="1" applyFont="1" applyBorder="1" applyAlignment="1">
      <alignment horizontal="distributed" vertical="center" indent="1" shrinkToFit="1"/>
    </xf>
    <xf numFmtId="0" fontId="6" fillId="0" borderId="38" xfId="0" applyFont="1" applyBorder="1" applyAlignment="1">
      <alignment vertical="center" shrinkToFit="1"/>
    </xf>
    <xf numFmtId="0" fontId="6" fillId="0" borderId="36" xfId="0" applyFont="1" applyBorder="1" applyAlignment="1">
      <alignment vertical="center" shrinkToFit="1"/>
    </xf>
    <xf numFmtId="0" fontId="6" fillId="0" borderId="11" xfId="0" applyFont="1" applyBorder="1" applyAlignment="1">
      <alignment vertical="center" shrinkToFit="1"/>
    </xf>
    <xf numFmtId="0" fontId="6" fillId="0" borderId="39" xfId="0" applyFont="1" applyBorder="1" applyAlignment="1">
      <alignment vertical="center" shrinkToFit="1"/>
    </xf>
    <xf numFmtId="0" fontId="6" fillId="0" borderId="65" xfId="0" applyFont="1" applyBorder="1" applyAlignment="1">
      <alignment vertical="center" shrinkToFit="1"/>
    </xf>
    <xf numFmtId="0" fontId="6" fillId="0" borderId="21" xfId="0" applyFont="1" applyBorder="1" applyAlignment="1">
      <alignment horizontal="right" vertical="center" shrinkToFit="1"/>
    </xf>
    <xf numFmtId="0" fontId="6" fillId="0" borderId="24" xfId="0" applyFont="1" applyBorder="1" applyAlignment="1">
      <alignment horizontal="right" vertical="center" shrinkToFit="1"/>
    </xf>
    <xf numFmtId="0" fontId="15" fillId="0" borderId="66"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69" xfId="0" applyFont="1" applyBorder="1" applyAlignment="1">
      <alignment horizontal="center" vertical="center" shrinkToFit="1"/>
    </xf>
    <xf numFmtId="0" fontId="15" fillId="0" borderId="70" xfId="0" applyFont="1" applyBorder="1" applyAlignment="1">
      <alignment horizontal="center" vertical="center" shrinkToFit="1"/>
    </xf>
    <xf numFmtId="0" fontId="15" fillId="0" borderId="71" xfId="0" applyFont="1" applyBorder="1" applyAlignment="1">
      <alignment horizontal="center" vertical="center" shrinkToFit="1"/>
    </xf>
    <xf numFmtId="0" fontId="6" fillId="0" borderId="47" xfId="0" applyFont="1" applyBorder="1" applyAlignment="1">
      <alignment horizontal="left" vertical="center" wrapText="1" shrinkToFit="1"/>
    </xf>
    <xf numFmtId="0" fontId="6" fillId="0" borderId="47" xfId="0" applyFont="1" applyBorder="1" applyAlignment="1">
      <alignment horizontal="left" vertical="center" shrinkToFit="1"/>
    </xf>
    <xf numFmtId="0" fontId="6" fillId="0" borderId="0" xfId="0" applyFont="1" applyAlignment="1">
      <alignment horizontal="left" vertical="center" shrinkToFit="1"/>
    </xf>
    <xf numFmtId="0" fontId="24" fillId="5" borderId="51" xfId="0" applyFont="1" applyFill="1" applyBorder="1" applyAlignment="1">
      <alignment horizontal="center" vertical="top"/>
    </xf>
    <xf numFmtId="0" fontId="24" fillId="5" borderId="0" xfId="0" applyFont="1" applyFill="1" applyAlignment="1">
      <alignment horizontal="center" vertical="top"/>
    </xf>
    <xf numFmtId="0" fontId="24" fillId="5" borderId="80" xfId="0" applyFont="1" applyFill="1" applyBorder="1" applyAlignment="1">
      <alignment horizontal="center" vertical="top"/>
    </xf>
    <xf numFmtId="0" fontId="24" fillId="5" borderId="28" xfId="0" applyFont="1" applyFill="1" applyBorder="1" applyAlignment="1">
      <alignment horizontal="center" vertical="top"/>
    </xf>
    <xf numFmtId="0" fontId="24" fillId="5" borderId="48" xfId="0" applyFont="1" applyFill="1" applyBorder="1" applyAlignment="1">
      <alignment horizontal="center" vertical="top"/>
    </xf>
    <xf numFmtId="0" fontId="24" fillId="5" borderId="81" xfId="0" applyFont="1" applyFill="1" applyBorder="1" applyAlignment="1">
      <alignment horizontal="center" vertical="top"/>
    </xf>
    <xf numFmtId="0" fontId="3" fillId="0" borderId="11" xfId="0" applyFont="1" applyBorder="1" applyAlignment="1">
      <alignment horizontal="center" vertical="center" shrinkToFit="1"/>
    </xf>
    <xf numFmtId="0" fontId="3" fillId="0" borderId="65"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45" xfId="0" applyFont="1" applyBorder="1" applyAlignment="1">
      <alignment horizontal="center" vertical="center" shrinkToFit="1"/>
    </xf>
    <xf numFmtId="0" fontId="3" fillId="4" borderId="28" xfId="0" applyFont="1" applyFill="1" applyBorder="1">
      <alignment vertical="center"/>
    </xf>
    <xf numFmtId="0" fontId="3" fillId="4" borderId="8" xfId="0" applyFont="1" applyFill="1" applyBorder="1">
      <alignment vertical="center"/>
    </xf>
    <xf numFmtId="0" fontId="3" fillId="4" borderId="6" xfId="0" applyFont="1" applyFill="1" applyBorder="1">
      <alignment vertical="center"/>
    </xf>
    <xf numFmtId="0" fontId="3" fillId="0" borderId="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50"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30"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16" fillId="0" borderId="16" xfId="0" applyFont="1" applyBorder="1" applyAlignment="1">
      <alignment vertical="center" shrinkToFit="1"/>
    </xf>
    <xf numFmtId="178" fontId="12" fillId="0" borderId="17" xfId="0" applyNumberFormat="1" applyFont="1" applyBorder="1" applyAlignment="1">
      <alignment horizontal="distributed" vertical="center" indent="1" shrinkToFit="1"/>
    </xf>
    <xf numFmtId="0" fontId="6" fillId="0" borderId="32" xfId="0" applyFont="1" applyBorder="1" applyAlignment="1">
      <alignment vertical="center" shrinkToFit="1"/>
    </xf>
    <xf numFmtId="0" fontId="6" fillId="0" borderId="16" xfId="0" applyFont="1" applyBorder="1" applyAlignment="1">
      <alignment vertical="center" shrinkToFit="1"/>
    </xf>
    <xf numFmtId="0" fontId="6" fillId="0" borderId="72" xfId="0" applyFont="1" applyBorder="1" applyAlignment="1">
      <alignment vertical="center" shrinkToFit="1"/>
    </xf>
    <xf numFmtId="0" fontId="11"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27" fillId="0" borderId="1" xfId="0" applyFont="1" applyBorder="1" applyAlignment="1">
      <alignment horizontal="center" vertical="center" shrinkToFit="1"/>
    </xf>
    <xf numFmtId="0" fontId="10" fillId="0" borderId="0" xfId="0" applyFont="1" applyAlignment="1">
      <alignment horizontal="center" vertical="center" shrinkToFit="1"/>
    </xf>
    <xf numFmtId="0" fontId="6" fillId="0" borderId="0" xfId="0" applyFont="1" applyAlignment="1">
      <alignment horizontal="center" vertical="center" shrinkToFit="1"/>
    </xf>
    <xf numFmtId="0" fontId="6" fillId="6" borderId="4" xfId="0" applyFont="1" applyFill="1" applyBorder="1" applyAlignment="1">
      <alignment horizontal="center" vertical="center" shrinkToFit="1"/>
    </xf>
    <xf numFmtId="0" fontId="6" fillId="6" borderId="5" xfId="0" applyFont="1" applyFill="1" applyBorder="1" applyAlignment="1">
      <alignment horizontal="center" vertical="center" shrinkToFit="1"/>
    </xf>
    <xf numFmtId="0" fontId="6" fillId="6" borderId="27" xfId="0" applyFont="1" applyFill="1" applyBorder="1" applyAlignment="1">
      <alignment horizontal="center" vertical="center" shrinkToFit="1"/>
    </xf>
    <xf numFmtId="0" fontId="6" fillId="6" borderId="39" xfId="0" applyFont="1" applyFill="1" applyBorder="1" applyAlignment="1">
      <alignment horizontal="center" vertical="center" shrinkToFit="1"/>
    </xf>
    <xf numFmtId="0" fontId="6" fillId="6" borderId="40" xfId="0" applyFont="1" applyFill="1" applyBorder="1" applyAlignment="1">
      <alignment horizontal="center" vertical="center" shrinkToFit="1"/>
    </xf>
    <xf numFmtId="0" fontId="6" fillId="6" borderId="11" xfId="0" applyFont="1" applyFill="1" applyBorder="1" applyAlignment="1">
      <alignment horizontal="center" vertical="center" shrinkToFit="1"/>
    </xf>
    <xf numFmtId="0" fontId="6" fillId="6" borderId="65" xfId="0" applyFont="1" applyFill="1" applyBorder="1" applyAlignment="1">
      <alignment horizontal="center" vertical="center" shrinkToFit="1"/>
    </xf>
    <xf numFmtId="0" fontId="6" fillId="6" borderId="29" xfId="0" applyFont="1" applyFill="1" applyBorder="1" applyAlignment="1">
      <alignment horizontal="center" vertical="center" shrinkToFit="1"/>
    </xf>
    <xf numFmtId="0" fontId="6" fillId="6" borderId="49" xfId="0" applyFont="1" applyFill="1" applyBorder="1" applyAlignment="1">
      <alignment horizontal="center" vertical="center" shrinkToFit="1"/>
    </xf>
    <xf numFmtId="0" fontId="6" fillId="6" borderId="42" xfId="0" applyFont="1" applyFill="1" applyBorder="1" applyAlignment="1">
      <alignment horizontal="center" vertical="center" shrinkToFit="1"/>
    </xf>
    <xf numFmtId="0" fontId="6" fillId="6" borderId="33" xfId="0" applyFont="1" applyFill="1" applyBorder="1" applyAlignment="1">
      <alignment horizontal="center" vertical="center" shrinkToFit="1"/>
    </xf>
    <xf numFmtId="0" fontId="6" fillId="6" borderId="50" xfId="0" applyFont="1" applyFill="1" applyBorder="1" applyAlignment="1">
      <alignment horizontal="center" vertical="center" shrinkToFit="1"/>
    </xf>
    <xf numFmtId="0" fontId="10" fillId="6" borderId="16" xfId="0" applyFont="1" applyFill="1" applyBorder="1" applyAlignment="1">
      <alignment horizontal="center" vertical="center" shrinkToFit="1"/>
    </xf>
    <xf numFmtId="0" fontId="10" fillId="6" borderId="16" xfId="0" applyFont="1" applyFill="1" applyBorder="1" applyAlignment="1">
      <alignment horizontal="center" vertical="center" shrinkToFit="1"/>
    </xf>
    <xf numFmtId="0" fontId="6" fillId="7" borderId="2" xfId="0" applyFont="1" applyFill="1" applyBorder="1" applyAlignment="1">
      <alignment horizontal="center" vertical="center" shrinkToFit="1"/>
    </xf>
    <xf numFmtId="179" fontId="6" fillId="7" borderId="18" xfId="0" applyNumberFormat="1" applyFont="1" applyFill="1" applyBorder="1" applyAlignment="1">
      <alignment vertical="center" shrinkToFit="1"/>
    </xf>
    <xf numFmtId="0" fontId="6" fillId="7" borderId="14" xfId="0" applyFont="1" applyFill="1" applyBorder="1" applyAlignment="1">
      <alignment horizontal="center" vertical="center" shrinkToFit="1"/>
    </xf>
    <xf numFmtId="179" fontId="6" fillId="7" borderId="19" xfId="0" applyNumberFormat="1" applyFont="1" applyFill="1" applyBorder="1" applyAlignment="1">
      <alignment vertical="center" shrinkToFit="1"/>
    </xf>
    <xf numFmtId="0" fontId="6" fillId="7" borderId="7" xfId="0" applyFont="1" applyFill="1" applyBorder="1" applyAlignment="1">
      <alignment horizontal="center" vertical="center" shrinkToFit="1"/>
    </xf>
    <xf numFmtId="179" fontId="6" fillId="7" borderId="20" xfId="0" applyNumberFormat="1" applyFont="1" applyFill="1" applyBorder="1" applyAlignment="1">
      <alignment vertical="center" shrinkToFit="1"/>
    </xf>
    <xf numFmtId="180" fontId="6" fillId="7" borderId="31" xfId="0" applyNumberFormat="1" applyFont="1" applyFill="1" applyBorder="1" applyAlignment="1">
      <alignment horizontal="center" vertical="center" shrinkToFit="1"/>
    </xf>
    <xf numFmtId="180" fontId="6" fillId="7" borderId="11" xfId="0" applyNumberFormat="1" applyFont="1" applyFill="1" applyBorder="1" applyAlignment="1">
      <alignment horizontal="center" vertical="center" shrinkToFit="1"/>
    </xf>
    <xf numFmtId="180" fontId="6" fillId="7" borderId="33" xfId="0" applyNumberFormat="1"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E1FF"/>
      <color rgb="FFFFFFCC"/>
      <color rgb="FFCCFFFF"/>
      <color rgb="FFFF99CC"/>
      <color rgb="FFFFFF99"/>
      <color rgb="FF66CC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5" Type="http://schemas.openxmlformats.org/officeDocument/2006/relationships/image" Target="../media/image5.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20</xdr:col>
      <xdr:colOff>15875</xdr:colOff>
      <xdr:row>0</xdr:row>
      <xdr:rowOff>174625</xdr:rowOff>
    </xdr:from>
    <xdr:to>
      <xdr:col>22</xdr:col>
      <xdr:colOff>411720</xdr:colOff>
      <xdr:row>5</xdr:row>
      <xdr:rowOff>228228</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bwMode="auto">
        <a:xfrm>
          <a:off x="11731625" y="174625"/>
          <a:ext cx="2554845" cy="1704603"/>
        </a:xfrm>
        <a:prstGeom prst="wedgeRectCallout">
          <a:avLst>
            <a:gd name="adj1" fmla="val -54492"/>
            <a:gd name="adj2" fmla="val 43234"/>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800">
              <a:latin typeface="HGPｺﾞｼｯｸM" panose="020B0600000000000000" pitchFamily="50" charset="-128"/>
              <a:ea typeface="HGPｺﾞｼｯｸM" panose="020B0600000000000000" pitchFamily="50" charset="-128"/>
            </a:rPr>
            <a:t>２０１６年度より</a:t>
          </a:r>
          <a:endParaRPr kumimoji="1" lang="en-US" altLang="ja-JP" sz="1800">
            <a:latin typeface="HGPｺﾞｼｯｸM" panose="020B0600000000000000" pitchFamily="50" charset="-128"/>
            <a:ea typeface="HGPｺﾞｼｯｸM" panose="020B0600000000000000" pitchFamily="50" charset="-128"/>
          </a:endParaRPr>
        </a:p>
        <a:p>
          <a:pPr algn="ctr"/>
          <a:r>
            <a:rPr kumimoji="1" lang="ja-JP" altLang="en-US" sz="1800">
              <a:latin typeface="HGPｺﾞｼｯｸM" panose="020B0600000000000000" pitchFamily="50" charset="-128"/>
              <a:ea typeface="HGPｺﾞｼｯｸM" panose="020B0600000000000000" pitchFamily="50" charset="-128"/>
            </a:rPr>
            <a:t>陸連登録番号が無いと</a:t>
          </a:r>
          <a:endParaRPr kumimoji="1" lang="en-US" altLang="ja-JP" sz="1800">
            <a:latin typeface="HGPｺﾞｼｯｸM" panose="020B0600000000000000" pitchFamily="50" charset="-128"/>
            <a:ea typeface="HGPｺﾞｼｯｸM" panose="020B0600000000000000" pitchFamily="50" charset="-128"/>
          </a:endParaRPr>
        </a:p>
        <a:p>
          <a:pPr algn="ctr"/>
          <a:r>
            <a:rPr kumimoji="1" lang="ja-JP" altLang="en-US" sz="1800">
              <a:latin typeface="HGPｺﾞｼｯｸM" panose="020B0600000000000000" pitchFamily="50" charset="-128"/>
              <a:ea typeface="HGPｺﾞｼｯｸM" panose="020B0600000000000000" pitchFamily="50" charset="-128"/>
            </a:rPr>
            <a:t>出場できなくなりました。</a:t>
          </a:r>
          <a:endParaRPr kumimoji="1" lang="en-US" altLang="ja-JP" sz="1800">
            <a:latin typeface="HGPｺﾞｼｯｸM" panose="020B0600000000000000" pitchFamily="50" charset="-128"/>
            <a:ea typeface="HGPｺﾞｼｯｸM" panose="020B0600000000000000" pitchFamily="50" charset="-128"/>
          </a:endParaRPr>
        </a:p>
        <a:p>
          <a:pPr algn="ctr"/>
          <a:r>
            <a:rPr kumimoji="1" lang="en-US" altLang="ja-JP" sz="1800">
              <a:latin typeface="HGPｺﾞｼｯｸM" panose="020B0600000000000000" pitchFamily="50" charset="-128"/>
              <a:ea typeface="HGPｺﾞｼｯｸM" panose="020B0600000000000000" pitchFamily="50" charset="-128"/>
            </a:rPr>
            <a:t>3</a:t>
          </a:r>
          <a:r>
            <a:rPr kumimoji="1" lang="ja-JP" altLang="en-US" sz="1800">
              <a:latin typeface="HGPｺﾞｼｯｸM" panose="020B0600000000000000" pitchFamily="50" charset="-128"/>
              <a:ea typeface="HGPｺﾞｼｯｸM" panose="020B0600000000000000" pitchFamily="50" charset="-128"/>
            </a:rPr>
            <a:t>月</a:t>
          </a:r>
          <a:r>
            <a:rPr kumimoji="1" lang="en-US" altLang="ja-JP" sz="1800">
              <a:latin typeface="HGPｺﾞｼｯｸM" panose="020B0600000000000000" pitchFamily="50" charset="-128"/>
              <a:ea typeface="HGPｺﾞｼｯｸM" panose="020B0600000000000000" pitchFamily="50" charset="-128"/>
            </a:rPr>
            <a:t>25</a:t>
          </a:r>
          <a:r>
            <a:rPr kumimoji="1" lang="ja-JP" altLang="en-US" sz="1800">
              <a:latin typeface="HGPｺﾞｼｯｸM" panose="020B0600000000000000" pitchFamily="50" charset="-128"/>
              <a:ea typeface="HGPｺﾞｼｯｸM" panose="020B0600000000000000" pitchFamily="50" charset="-128"/>
            </a:rPr>
            <a:t>日までに</a:t>
          </a:r>
          <a:endParaRPr kumimoji="1" lang="en-US" altLang="ja-JP" sz="1800">
            <a:latin typeface="HGPｺﾞｼｯｸM" panose="020B0600000000000000" pitchFamily="50" charset="-128"/>
            <a:ea typeface="HGPｺﾞｼｯｸM" panose="020B0600000000000000" pitchFamily="50" charset="-128"/>
          </a:endParaRPr>
        </a:p>
        <a:p>
          <a:pPr algn="ctr"/>
          <a:r>
            <a:rPr kumimoji="1" lang="ja-JP" altLang="en-US" sz="1800">
              <a:latin typeface="HGPｺﾞｼｯｸM" panose="020B0600000000000000" pitchFamily="50" charset="-128"/>
              <a:ea typeface="HGPｺﾞｼｯｸM" panose="020B0600000000000000" pitchFamily="50" charset="-128"/>
            </a:rPr>
            <a:t>申請を終えて下さい</a:t>
          </a:r>
          <a:r>
            <a:rPr kumimoji="1" lang="ja-JP" altLang="en-US" sz="1100">
              <a:latin typeface="HGPｺﾞｼｯｸM" panose="020B0600000000000000" pitchFamily="50" charset="-128"/>
              <a:ea typeface="HGPｺﾞｼｯｸM" panose="020B0600000000000000" pitchFamily="50" charset="-128"/>
            </a:rPr>
            <a:t>。</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111125</xdr:colOff>
      <xdr:row>38</xdr:row>
      <xdr:rowOff>127000</xdr:rowOff>
    </xdr:from>
    <xdr:to>
      <xdr:col>11</xdr:col>
      <xdr:colOff>133350</xdr:colOff>
      <xdr:row>53</xdr:row>
      <xdr:rowOff>107950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8572500"/>
          <a:ext cx="6848475" cy="3314700"/>
        </a:xfrm>
        <a:prstGeom prst="rect">
          <a:avLst/>
        </a:prstGeom>
      </xdr:spPr>
    </xdr:pic>
    <xdr:clientData/>
  </xdr:twoCellAnchor>
  <xdr:twoCellAnchor editAs="oneCell">
    <xdr:from>
      <xdr:col>14</xdr:col>
      <xdr:colOff>47625</xdr:colOff>
      <xdr:row>26</xdr:row>
      <xdr:rowOff>127000</xdr:rowOff>
    </xdr:from>
    <xdr:to>
      <xdr:col>24</xdr:col>
      <xdr:colOff>612775</xdr:colOff>
      <xdr:row>34</xdr:row>
      <xdr:rowOff>139700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8000" y="5905500"/>
          <a:ext cx="7391400" cy="1790700"/>
        </a:xfrm>
        <a:prstGeom prst="rect">
          <a:avLst/>
        </a:prstGeom>
      </xdr:spPr>
    </xdr:pic>
    <xdr:clientData/>
  </xdr:twoCellAnchor>
  <xdr:twoCellAnchor editAs="oneCell">
    <xdr:from>
      <xdr:col>14</xdr:col>
      <xdr:colOff>47625</xdr:colOff>
      <xdr:row>38</xdr:row>
      <xdr:rowOff>158750</xdr:rowOff>
    </xdr:from>
    <xdr:to>
      <xdr:col>24</xdr:col>
      <xdr:colOff>614680</xdr:colOff>
      <xdr:row>42</xdr:row>
      <xdr:rowOff>107950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128000" y="8604250"/>
          <a:ext cx="7400925" cy="838200"/>
        </a:xfrm>
        <a:prstGeom prst="rect">
          <a:avLst/>
        </a:prstGeom>
      </xdr:spPr>
    </xdr:pic>
    <xdr:clientData/>
  </xdr:twoCellAnchor>
  <xdr:twoCellAnchor editAs="oneCell">
    <xdr:from>
      <xdr:col>14</xdr:col>
      <xdr:colOff>31750</xdr:colOff>
      <xdr:row>43</xdr:row>
      <xdr:rowOff>111125</xdr:rowOff>
    </xdr:from>
    <xdr:to>
      <xdr:col>24</xdr:col>
      <xdr:colOff>606425</xdr:colOff>
      <xdr:row>49</xdr:row>
      <xdr:rowOff>149225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112125" y="9667875"/>
          <a:ext cx="7400925" cy="1371600"/>
        </a:xfrm>
        <a:prstGeom prst="rect">
          <a:avLst/>
        </a:prstGeom>
      </xdr:spPr>
    </xdr:pic>
    <xdr:clientData/>
  </xdr:twoCellAnchor>
  <xdr:twoCellAnchor>
    <xdr:from>
      <xdr:col>7</xdr:col>
      <xdr:colOff>17781</xdr:colOff>
      <xdr:row>39</xdr:row>
      <xdr:rowOff>174625</xdr:rowOff>
    </xdr:from>
    <xdr:to>
      <xdr:col>7</xdr:col>
      <xdr:colOff>396875</xdr:colOff>
      <xdr:row>52</xdr:row>
      <xdr:rowOff>158750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4304031" y="8842375"/>
          <a:ext cx="379094" cy="2873375"/>
        </a:xfrm>
        <a:prstGeom prst="rect">
          <a:avLst/>
        </a:prstGeom>
        <a:blipFill>
          <a:blip xmlns:r="http://schemas.openxmlformats.org/officeDocument/2006/relationships" r:embed="rId5"/>
          <a:tile tx="0" ty="0" sx="100000" sy="100000" flip="none" algn="tl"/>
        </a:blip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291432</xdr:colOff>
      <xdr:row>39</xdr:row>
      <xdr:rowOff>148389</xdr:rowOff>
    </xdr:from>
    <xdr:to>
      <xdr:col>6</xdr:col>
      <xdr:colOff>72190</xdr:colOff>
      <xdr:row>40</xdr:row>
      <xdr:rowOff>68178</xdr:rowOff>
    </xdr:to>
    <xdr:sp macro="" textlink="">
      <xdr:nvSpPr>
        <xdr:cNvPr id="7" name="四角形: 角を丸くする 6">
          <a:extLst>
            <a:ext uri="{FF2B5EF4-FFF2-40B4-BE49-F238E27FC236}">
              <a16:creationId xmlns:a16="http://schemas.microsoft.com/office/drawing/2014/main" id="{ACAB20C3-C920-EC5B-11E9-07CF90CEE859}"/>
            </a:ext>
          </a:extLst>
        </xdr:cNvPr>
        <xdr:cNvSpPr/>
      </xdr:nvSpPr>
      <xdr:spPr bwMode="auto">
        <a:xfrm>
          <a:off x="2930358" y="8438147"/>
          <a:ext cx="398379" cy="132347"/>
        </a:xfrm>
        <a:prstGeom prst="roundRect">
          <a:avLst/>
        </a:prstGeom>
        <a:solidFill>
          <a:schemeClr val="bg1">
            <a:lumMod val="8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800"/>
            <a:t>JAAF ID</a:t>
          </a:r>
          <a:endParaRPr kumimoji="1" lang="ja-JP" altLang="en-US" sz="800"/>
        </a:p>
      </xdr:txBody>
    </xdr:sp>
    <xdr:clientData/>
  </xdr:twoCellAnchor>
  <xdr:twoCellAnchor>
    <xdr:from>
      <xdr:col>18</xdr:col>
      <xdr:colOff>544286</xdr:colOff>
      <xdr:row>27</xdr:row>
      <xdr:rowOff>103700</xdr:rowOff>
    </xdr:from>
    <xdr:to>
      <xdr:col>19</xdr:col>
      <xdr:colOff>265611</xdr:colOff>
      <xdr:row>28</xdr:row>
      <xdr:rowOff>209006</xdr:rowOff>
    </xdr:to>
    <xdr:sp macro="" textlink="">
      <xdr:nvSpPr>
        <xdr:cNvPr id="8" name="四角形: 角を丸くする 7">
          <a:extLst>
            <a:ext uri="{FF2B5EF4-FFF2-40B4-BE49-F238E27FC236}">
              <a16:creationId xmlns:a16="http://schemas.microsoft.com/office/drawing/2014/main" id="{373EB9D0-6793-4F8F-B10A-0A9DBA2C06D9}"/>
            </a:ext>
          </a:extLst>
        </xdr:cNvPr>
        <xdr:cNvSpPr/>
      </xdr:nvSpPr>
      <xdr:spPr bwMode="auto">
        <a:xfrm>
          <a:off x="10328366" y="5864420"/>
          <a:ext cx="339634" cy="318666"/>
        </a:xfrm>
        <a:prstGeom prst="round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800"/>
            <a:t>JAAF ID</a:t>
          </a:r>
          <a:endParaRPr kumimoji="1" lang="ja-JP" altLang="en-US" sz="800"/>
        </a:p>
      </xdr:txBody>
    </xdr:sp>
    <xdr:clientData/>
  </xdr:twoCellAnchor>
  <xdr:twoCellAnchor>
    <xdr:from>
      <xdr:col>24</xdr:col>
      <xdr:colOff>261257</xdr:colOff>
      <xdr:row>27</xdr:row>
      <xdr:rowOff>104502</xdr:rowOff>
    </xdr:from>
    <xdr:to>
      <xdr:col>24</xdr:col>
      <xdr:colOff>600891</xdr:colOff>
      <xdr:row>28</xdr:row>
      <xdr:rowOff>209808</xdr:rowOff>
    </xdr:to>
    <xdr:sp macro="" textlink="">
      <xdr:nvSpPr>
        <xdr:cNvPr id="9" name="四角形: 角を丸くする 8">
          <a:extLst>
            <a:ext uri="{FF2B5EF4-FFF2-40B4-BE49-F238E27FC236}">
              <a16:creationId xmlns:a16="http://schemas.microsoft.com/office/drawing/2014/main" id="{70FF7D86-A1A2-45AC-8CBD-EF1DB8777B1C}"/>
            </a:ext>
          </a:extLst>
        </xdr:cNvPr>
        <xdr:cNvSpPr/>
      </xdr:nvSpPr>
      <xdr:spPr bwMode="auto">
        <a:xfrm>
          <a:off x="13755188" y="5865222"/>
          <a:ext cx="339634" cy="318666"/>
        </a:xfrm>
        <a:prstGeom prst="roundRect">
          <a:avLst/>
        </a:prstGeom>
        <a:solidFill>
          <a:schemeClr val="bg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800"/>
            <a:t>JAAF ID</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9526</xdr:colOff>
      <xdr:row>0</xdr:row>
      <xdr:rowOff>57150</xdr:rowOff>
    </xdr:from>
    <xdr:to>
      <xdr:col>16</xdr:col>
      <xdr:colOff>390526</xdr:colOff>
      <xdr:row>1</xdr:row>
      <xdr:rowOff>152400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010526" y="57150"/>
          <a:ext cx="1562100" cy="285750"/>
        </a:xfrm>
        <a:prstGeom prst="wedgeRoundRectCallout">
          <a:avLst>
            <a:gd name="adj1" fmla="val -58225"/>
            <a:gd name="adj2" fmla="val -10577"/>
            <a:gd name="adj3" fmla="val 16667"/>
          </a:avLst>
        </a:prstGeom>
        <a:solidFill>
          <a:srgbClr val="FFC000"/>
        </a:solidFill>
        <a:ln w="2857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a:latin typeface="HGPｺﾞｼｯｸM" panose="020B0600000000000000" pitchFamily="50" charset="-128"/>
              <a:ea typeface="HGPｺﾞｼｯｸM" panose="020B0600000000000000" pitchFamily="50" charset="-128"/>
            </a:rPr>
            <a:t> 最初に入力してください。</a:t>
          </a:r>
          <a:endParaRPr kumimoji="1" lang="en-US" altLang="ja-JP" sz="1400">
            <a:latin typeface="HGPｺﾞｼｯｸM" panose="020B0600000000000000" pitchFamily="50" charset="-128"/>
            <a:ea typeface="HGP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207818</xdr:colOff>
      <xdr:row>55</xdr:row>
      <xdr:rowOff>51955</xdr:rowOff>
    </xdr:from>
    <xdr:to>
      <xdr:col>20</xdr:col>
      <xdr:colOff>-1</xdr:colOff>
      <xdr:row>75</xdr:row>
      <xdr:rowOff>138546</xdr:rowOff>
    </xdr:to>
    <xdr:sp macro="" textlink="">
      <xdr:nvSpPr>
        <xdr:cNvPr id="2" name="四角形吹き出し 1">
          <a:extLst>
            <a:ext uri="{FF2B5EF4-FFF2-40B4-BE49-F238E27FC236}">
              <a16:creationId xmlns:a16="http://schemas.microsoft.com/office/drawing/2014/main" id="{00000000-0008-0000-1200-000002000000}"/>
            </a:ext>
          </a:extLst>
        </xdr:cNvPr>
        <xdr:cNvSpPr/>
      </xdr:nvSpPr>
      <xdr:spPr bwMode="auto">
        <a:xfrm>
          <a:off x="8763000" y="18357273"/>
          <a:ext cx="3861954" cy="3896591"/>
        </a:xfrm>
        <a:prstGeom prst="wedgeRectCallout">
          <a:avLst>
            <a:gd name="adj1" fmla="val -72401"/>
            <a:gd name="adj2" fmla="val -36961"/>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800"/>
            <a:t>参加料振込者の照合の為に入力お願いします。プリントアウトされません。振込者名は「学校番号」</a:t>
          </a:r>
          <a:r>
            <a:rPr kumimoji="1" lang="en-US" altLang="ja-JP" sz="2800"/>
            <a:t>+</a:t>
          </a:r>
          <a:r>
            <a:rPr kumimoji="1" lang="ja-JP" altLang="en-US" sz="2800"/>
            <a:t>「振込者名」でお願いしています。</a:t>
          </a:r>
          <a:endParaRPr kumimoji="1" lang="en-US" altLang="ja-JP" sz="2800"/>
        </a:p>
        <a:p>
          <a:pPr algn="l"/>
          <a:endParaRPr kumimoji="1" lang="en-US" altLang="ja-JP" sz="2800"/>
        </a:p>
        <a:p>
          <a:pPr algn="l"/>
          <a:r>
            <a:rPr kumimoji="1" lang="ja-JP" altLang="en-US" sz="2800"/>
            <a:t>例）７７９小原大祐</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294409</xdr:colOff>
      <xdr:row>57</xdr:row>
      <xdr:rowOff>1</xdr:rowOff>
    </xdr:from>
    <xdr:to>
      <xdr:col>20</xdr:col>
      <xdr:colOff>86590</xdr:colOff>
      <xdr:row>79</xdr:row>
      <xdr:rowOff>86592</xdr:rowOff>
    </xdr:to>
    <xdr:sp macro="" textlink="">
      <xdr:nvSpPr>
        <xdr:cNvPr id="2" name="四角形吹き出し 1">
          <a:extLst>
            <a:ext uri="{FF2B5EF4-FFF2-40B4-BE49-F238E27FC236}">
              <a16:creationId xmlns:a16="http://schemas.microsoft.com/office/drawing/2014/main" id="{00000000-0008-0000-1300-000002000000}"/>
            </a:ext>
          </a:extLst>
        </xdr:cNvPr>
        <xdr:cNvSpPr/>
      </xdr:nvSpPr>
      <xdr:spPr bwMode="auto">
        <a:xfrm>
          <a:off x="8849591" y="18998046"/>
          <a:ext cx="3861954" cy="3896591"/>
        </a:xfrm>
        <a:prstGeom prst="wedgeRectCallout">
          <a:avLst>
            <a:gd name="adj1" fmla="val -74643"/>
            <a:gd name="adj2" fmla="val -50294"/>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800"/>
            <a:t>参加料振込者の照合の為に入力お願いします。プリントアウトされません。振込者名は「学校番号」</a:t>
          </a:r>
          <a:r>
            <a:rPr kumimoji="1" lang="en-US" altLang="ja-JP" sz="2800"/>
            <a:t>+</a:t>
          </a:r>
          <a:r>
            <a:rPr kumimoji="1" lang="ja-JP" altLang="en-US" sz="2800"/>
            <a:t>「振込者名」でお願いしています。</a:t>
          </a:r>
          <a:endParaRPr kumimoji="1" lang="en-US" altLang="ja-JP" sz="2800"/>
        </a:p>
        <a:p>
          <a:pPr algn="l"/>
          <a:endParaRPr kumimoji="1" lang="en-US" altLang="ja-JP" sz="2800"/>
        </a:p>
        <a:p>
          <a:pPr algn="l"/>
          <a:r>
            <a:rPr kumimoji="1" lang="ja-JP" altLang="en-US" sz="2800"/>
            <a:t>例）９３３津國洋和</a:t>
          </a:r>
        </a:p>
      </xdr:txBody>
    </xdr:sp>
    <xdr:clientData/>
  </xdr:twoCellAnchor>
  <xdr:twoCellAnchor>
    <xdr:from>
      <xdr:col>3</xdr:col>
      <xdr:colOff>380999</xdr:colOff>
      <xdr:row>60</xdr:row>
      <xdr:rowOff>0</xdr:rowOff>
    </xdr:from>
    <xdr:to>
      <xdr:col>11</xdr:col>
      <xdr:colOff>225136</xdr:colOff>
      <xdr:row>65</xdr:row>
      <xdr:rowOff>83127</xdr:rowOff>
    </xdr:to>
    <xdr:sp macro="" textlink="">
      <xdr:nvSpPr>
        <xdr:cNvPr id="3" name="四角形吹き出し 2">
          <a:extLst>
            <a:ext uri="{FF2B5EF4-FFF2-40B4-BE49-F238E27FC236}">
              <a16:creationId xmlns:a16="http://schemas.microsoft.com/office/drawing/2014/main" id="{00000000-0008-0000-1300-000003000000}"/>
            </a:ext>
          </a:extLst>
        </xdr:cNvPr>
        <xdr:cNvSpPr/>
      </xdr:nvSpPr>
      <xdr:spPr bwMode="auto">
        <a:xfrm>
          <a:off x="1752599" y="19521055"/>
          <a:ext cx="4305301" cy="914399"/>
        </a:xfrm>
        <a:prstGeom prst="wedgeRectCallout">
          <a:avLst>
            <a:gd name="adj1" fmla="val 3504"/>
            <a:gd name="adj2" fmla="val -104292"/>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2400"/>
            <a:t>  番号が振られていないチームは</a:t>
          </a:r>
          <a:endParaRPr kumimoji="1" lang="en-US" altLang="ja-JP" sz="2400"/>
        </a:p>
        <a:p>
          <a:pPr algn="l"/>
          <a:r>
            <a:rPr kumimoji="1" lang="ja-JP" altLang="en-US" sz="2400"/>
            <a:t>  ご連絡ください。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O1502"/>
  <sheetViews>
    <sheetView zoomScaleNormal="100" workbookViewId="0">
      <pane xSplit="10" ySplit="2" topLeftCell="K3" activePane="bottomRight" state="frozen"/>
      <selection pane="topRight" activeCell="K1" sqref="K1"/>
      <selection pane="bottomLeft" activeCell="A3" sqref="A3"/>
      <selection pane="bottomRight" activeCell="D2" sqref="D2"/>
    </sheetView>
  </sheetViews>
  <sheetFormatPr defaultColWidth="8.88671875" defaultRowHeight="13.2"/>
  <cols>
    <col min="1" max="1" width="1.88671875" style="1" customWidth="1"/>
    <col min="2" max="2" width="7.109375" style="1" customWidth="1"/>
    <col min="3" max="3" width="5.44140625" style="1" customWidth="1"/>
    <col min="4" max="4" width="4.44140625" style="1" customWidth="1"/>
    <col min="5" max="5" width="22.88671875" style="1" customWidth="1"/>
    <col min="6" max="6" width="4.44140625" style="1" customWidth="1"/>
    <col min="7" max="7" width="22.88671875" style="1" customWidth="1"/>
    <col min="8" max="8" width="1.88671875" style="1" customWidth="1"/>
    <col min="9" max="9" width="6.33203125" style="1" customWidth="1"/>
    <col min="10" max="10" width="10.88671875" style="1" customWidth="1"/>
    <col min="11" max="11" width="20.88671875" style="1" customWidth="1"/>
    <col min="12" max="12" width="12.88671875" style="1" customWidth="1"/>
    <col min="13" max="13" width="18.109375" style="1" customWidth="1"/>
    <col min="14" max="16384" width="8.88671875" style="1"/>
  </cols>
  <sheetData>
    <row r="1" spans="2:15" ht="15" customHeight="1" thickBot="1">
      <c r="I1" s="1">
        <f ca="1">CELL("col",I1)-8</f>
        <v>1</v>
      </c>
      <c r="J1" s="1">
        <f t="shared" ref="J1:O1" ca="1" si="0">CELL("col",J1)-8</f>
        <v>2</v>
      </c>
      <c r="K1" s="1">
        <f t="shared" ca="1" si="0"/>
        <v>3</v>
      </c>
      <c r="L1" s="1">
        <f t="shared" ca="1" si="0"/>
        <v>4</v>
      </c>
      <c r="M1" s="1">
        <f t="shared" ca="1" si="0"/>
        <v>5</v>
      </c>
      <c r="N1" s="1">
        <f t="shared" ca="1" si="0"/>
        <v>6</v>
      </c>
      <c r="O1" s="1">
        <f t="shared" ca="1" si="0"/>
        <v>7</v>
      </c>
    </row>
    <row r="2" spans="2:15" ht="15" customHeight="1" thickBot="1">
      <c r="B2" s="2" t="s">
        <v>902</v>
      </c>
      <c r="C2" s="15"/>
      <c r="D2" s="246">
        <v>2025</v>
      </c>
      <c r="E2" s="16" t="s">
        <v>902</v>
      </c>
      <c r="F2" s="16" t="s">
        <v>903</v>
      </c>
      <c r="G2" s="27" t="str">
        <f>CONCATENATE($C2,$D2,$E2)</f>
        <v>2025年度</v>
      </c>
      <c r="I2" s="39" t="s">
        <v>342</v>
      </c>
      <c r="J2" s="40" t="s">
        <v>1270</v>
      </c>
      <c r="K2" s="40" t="s">
        <v>1268</v>
      </c>
      <c r="L2" s="40" t="s">
        <v>309</v>
      </c>
      <c r="M2" s="41" t="s">
        <v>310</v>
      </c>
      <c r="N2" s="42" t="s">
        <v>941</v>
      </c>
      <c r="O2" s="41" t="s">
        <v>942</v>
      </c>
    </row>
    <row r="3" spans="2:15" ht="15" customHeight="1">
      <c r="B3" s="3" t="s">
        <v>905</v>
      </c>
      <c r="C3" s="17" t="s">
        <v>904</v>
      </c>
      <c r="D3" s="24" t="s">
        <v>1254</v>
      </c>
      <c r="E3" s="14" t="s">
        <v>914</v>
      </c>
      <c r="F3" s="6" t="s">
        <v>903</v>
      </c>
      <c r="G3" s="28" t="str">
        <f t="shared" ref="G3:G12" si="1">CONCATENATE($C3,$D3,$E3)</f>
        <v>第５８回　神奈川県中学校陸上競技選手権大会</v>
      </c>
      <c r="I3" s="35">
        <v>1</v>
      </c>
      <c r="J3" s="36" t="s">
        <v>10</v>
      </c>
      <c r="K3" s="36" t="s">
        <v>667</v>
      </c>
      <c r="L3" s="36"/>
      <c r="M3" s="55"/>
      <c r="N3" s="38"/>
      <c r="O3" s="37"/>
    </row>
    <row r="4" spans="2:15" ht="15" customHeight="1">
      <c r="B4" s="3" t="s">
        <v>906</v>
      </c>
      <c r="C4" s="17" t="s">
        <v>904</v>
      </c>
      <c r="D4" s="24" t="s">
        <v>1255</v>
      </c>
      <c r="E4" s="14" t="s">
        <v>915</v>
      </c>
      <c r="F4" s="6" t="s">
        <v>903</v>
      </c>
      <c r="G4" s="28" t="str">
        <f t="shared" si="1"/>
        <v>第３６回　神奈川県中学校選抜陸上競技大会</v>
      </c>
      <c r="I4" s="33">
        <v>3</v>
      </c>
      <c r="J4" s="6" t="s">
        <v>11</v>
      </c>
      <c r="K4" s="6" t="s">
        <v>357</v>
      </c>
      <c r="L4" s="6"/>
      <c r="M4" s="56"/>
      <c r="N4" s="5"/>
      <c r="O4" s="18"/>
    </row>
    <row r="5" spans="2:15" ht="15" customHeight="1">
      <c r="B5" s="3" t="s">
        <v>907</v>
      </c>
      <c r="C5" s="17" t="s">
        <v>904</v>
      </c>
      <c r="D5" s="24" t="s">
        <v>1256</v>
      </c>
      <c r="E5" s="14" t="s">
        <v>1193</v>
      </c>
      <c r="F5" s="6" t="s">
        <v>903</v>
      </c>
      <c r="G5" s="28" t="str">
        <f t="shared" si="1"/>
        <v>第６９回　全日本中学校通信陸上競技神奈川県大会</v>
      </c>
      <c r="I5" s="33">
        <v>5</v>
      </c>
      <c r="J5" s="6" t="s">
        <v>12</v>
      </c>
      <c r="K5" s="6" t="s">
        <v>358</v>
      </c>
      <c r="L5" s="6"/>
      <c r="M5" s="56"/>
      <c r="N5" s="5"/>
      <c r="O5" s="18"/>
    </row>
    <row r="6" spans="2:15" ht="15" customHeight="1">
      <c r="B6" s="253" t="s">
        <v>908</v>
      </c>
      <c r="C6" s="17" t="s">
        <v>904</v>
      </c>
      <c r="D6" s="24" t="s">
        <v>1257</v>
      </c>
      <c r="E6" s="14" t="s">
        <v>1151</v>
      </c>
      <c r="F6" s="26"/>
      <c r="G6" s="29"/>
      <c r="I6" s="33">
        <v>7</v>
      </c>
      <c r="J6" s="6" t="s">
        <v>9</v>
      </c>
      <c r="K6" s="6" t="s">
        <v>359</v>
      </c>
      <c r="L6" s="6"/>
      <c r="M6" s="56"/>
      <c r="N6" s="5"/>
      <c r="O6" s="18"/>
    </row>
    <row r="7" spans="2:15" ht="15" customHeight="1">
      <c r="B7" s="254"/>
      <c r="C7" s="17" t="s">
        <v>904</v>
      </c>
      <c r="D7" s="24" t="s">
        <v>1258</v>
      </c>
      <c r="E7" s="14" t="s">
        <v>916</v>
      </c>
      <c r="F7" s="6" t="s">
        <v>903</v>
      </c>
      <c r="G7" s="28" t="str">
        <f>CONCATENATE($C6,$D6,$E6,$C7,$D7,$E7)</f>
        <v>第５４回　U-16陸上競技大会　第２５回　選手選考会</v>
      </c>
      <c r="I7" s="33">
        <v>9</v>
      </c>
      <c r="J7" s="6" t="s">
        <v>13</v>
      </c>
      <c r="K7" s="6" t="s">
        <v>360</v>
      </c>
      <c r="L7" s="6"/>
      <c r="M7" s="56"/>
      <c r="N7" s="5"/>
      <c r="O7" s="18"/>
    </row>
    <row r="8" spans="2:15" ht="15" customHeight="1">
      <c r="B8" s="3" t="s">
        <v>909</v>
      </c>
      <c r="C8" s="31"/>
      <c r="D8" s="32"/>
      <c r="E8" s="6" t="s">
        <v>913</v>
      </c>
      <c r="F8" s="6" t="s">
        <v>903</v>
      </c>
      <c r="G8" s="28" t="str">
        <f t="shared" si="1"/>
        <v>県中体連長距離記録会（８月）</v>
      </c>
      <c r="I8" s="33">
        <v>11</v>
      </c>
      <c r="J8" s="6" t="s">
        <v>14</v>
      </c>
      <c r="K8" s="6" t="s">
        <v>361</v>
      </c>
      <c r="L8" s="6"/>
      <c r="M8" s="56"/>
      <c r="N8" s="5"/>
      <c r="O8" s="18"/>
    </row>
    <row r="9" spans="2:15" ht="15" customHeight="1">
      <c r="B9" s="3" t="s">
        <v>894</v>
      </c>
      <c r="C9" s="17" t="s">
        <v>904</v>
      </c>
      <c r="D9" s="24" t="s">
        <v>1259</v>
      </c>
      <c r="E9" s="14" t="s">
        <v>917</v>
      </c>
      <c r="F9" s="6" t="s">
        <v>903</v>
      </c>
      <c r="G9" s="28" t="str">
        <f t="shared" si="1"/>
        <v>第７６回　神奈川県中学校陸上競技大会</v>
      </c>
      <c r="I9" s="33">
        <v>13</v>
      </c>
      <c r="J9" s="6" t="s">
        <v>15</v>
      </c>
      <c r="K9" s="6" t="s">
        <v>362</v>
      </c>
      <c r="L9" s="6"/>
      <c r="M9" s="56"/>
      <c r="N9" s="5"/>
      <c r="O9" s="18"/>
    </row>
    <row r="10" spans="2:15" ht="15" customHeight="1">
      <c r="B10" s="253" t="s">
        <v>911</v>
      </c>
      <c r="C10" s="17" t="s">
        <v>904</v>
      </c>
      <c r="D10" s="24" t="s">
        <v>1260</v>
      </c>
      <c r="E10" s="14" t="s">
        <v>1029</v>
      </c>
      <c r="F10" s="26"/>
      <c r="G10" s="29"/>
      <c r="I10" s="33">
        <v>15</v>
      </c>
      <c r="J10" s="6" t="s">
        <v>16</v>
      </c>
      <c r="K10" s="6" t="s">
        <v>363</v>
      </c>
      <c r="L10" s="6"/>
      <c r="M10" s="56"/>
      <c r="N10" s="5"/>
      <c r="O10" s="18"/>
    </row>
    <row r="11" spans="2:15" ht="15" customHeight="1">
      <c r="B11" s="254"/>
      <c r="C11" s="17" t="s">
        <v>904</v>
      </c>
      <c r="D11" s="24" t="s">
        <v>1261</v>
      </c>
      <c r="E11" s="14" t="s">
        <v>918</v>
      </c>
      <c r="F11" s="6" t="s">
        <v>903</v>
      </c>
      <c r="G11" s="28" t="str">
        <f>CONCATENATE($C10,$D10,$E10,"　　",$C11,$D11,$E11)</f>
        <v>第４５回　神奈川県中学校男子駅伝大会　　第３８回　神奈川県中学校女子駅伝大会</v>
      </c>
      <c r="I11" s="33">
        <v>17</v>
      </c>
      <c r="J11" s="6" t="s">
        <v>17</v>
      </c>
      <c r="K11" s="6" t="s">
        <v>364</v>
      </c>
      <c r="L11" s="6"/>
      <c r="M11" s="56"/>
      <c r="N11" s="5"/>
      <c r="O11" s="18"/>
    </row>
    <row r="12" spans="2:15" ht="15" customHeight="1" thickBot="1">
      <c r="B12" s="4" t="s">
        <v>912</v>
      </c>
      <c r="C12" s="19"/>
      <c r="D12" s="25"/>
      <c r="E12" s="21" t="s">
        <v>1188</v>
      </c>
      <c r="F12" s="20" t="s">
        <v>903</v>
      </c>
      <c r="G12" s="30" t="str">
        <f t="shared" si="1"/>
        <v>神奈川県中学校長距離記録会</v>
      </c>
      <c r="I12" s="33">
        <v>19</v>
      </c>
      <c r="J12" s="6" t="s">
        <v>1034</v>
      </c>
      <c r="K12" s="6" t="s">
        <v>1035</v>
      </c>
      <c r="L12" s="6"/>
      <c r="M12" s="56"/>
      <c r="N12" s="5"/>
      <c r="O12" s="18"/>
    </row>
    <row r="13" spans="2:15" ht="15" customHeight="1" thickBot="1">
      <c r="I13" s="33">
        <v>21</v>
      </c>
      <c r="J13" s="6" t="s">
        <v>19</v>
      </c>
      <c r="K13" s="6" t="s">
        <v>366</v>
      </c>
      <c r="L13" s="6"/>
      <c r="M13" s="56"/>
      <c r="N13" s="5"/>
      <c r="O13" s="18"/>
    </row>
    <row r="14" spans="2:15" ht="15" customHeight="1" thickBot="1">
      <c r="B14" s="138" t="s">
        <v>1027</v>
      </c>
      <c r="I14" s="33">
        <v>23</v>
      </c>
      <c r="J14" s="6" t="s">
        <v>20</v>
      </c>
      <c r="K14" s="6" t="s">
        <v>367</v>
      </c>
      <c r="L14" s="6"/>
      <c r="M14" s="56"/>
      <c r="N14" s="5"/>
      <c r="O14" s="18"/>
    </row>
    <row r="15" spans="2:15" ht="15" customHeight="1">
      <c r="B15" s="255" t="s">
        <v>1028</v>
      </c>
      <c r="C15" s="256"/>
      <c r="D15" s="256"/>
      <c r="E15" s="256"/>
      <c r="F15" s="256"/>
      <c r="G15" s="257"/>
      <c r="I15" s="33">
        <v>25</v>
      </c>
      <c r="J15" s="6" t="s">
        <v>21</v>
      </c>
      <c r="K15" s="6" t="s">
        <v>368</v>
      </c>
      <c r="L15" s="6"/>
      <c r="M15" s="56"/>
      <c r="N15" s="5"/>
      <c r="O15" s="18"/>
    </row>
    <row r="16" spans="2:15" ht="15" customHeight="1">
      <c r="B16" s="250" t="s">
        <v>898</v>
      </c>
      <c r="C16" s="251"/>
      <c r="D16" s="251"/>
      <c r="E16" s="251"/>
      <c r="F16" s="251"/>
      <c r="G16" s="252"/>
      <c r="I16" s="33">
        <v>27</v>
      </c>
      <c r="J16" s="6" t="s">
        <v>18</v>
      </c>
      <c r="K16" s="6" t="s">
        <v>369</v>
      </c>
      <c r="L16" s="6"/>
      <c r="M16" s="56"/>
      <c r="N16" s="5"/>
      <c r="O16" s="18"/>
    </row>
    <row r="17" spans="2:15" ht="15" customHeight="1">
      <c r="B17" s="250" t="s">
        <v>895</v>
      </c>
      <c r="C17" s="251"/>
      <c r="D17" s="251"/>
      <c r="E17" s="251"/>
      <c r="F17" s="251"/>
      <c r="G17" s="252"/>
      <c r="I17" s="33">
        <v>29</v>
      </c>
      <c r="J17" s="6" t="s">
        <v>22</v>
      </c>
      <c r="K17" s="6" t="s">
        <v>370</v>
      </c>
      <c r="L17" s="6"/>
      <c r="M17" s="56"/>
      <c r="N17" s="5"/>
      <c r="O17" s="18"/>
    </row>
    <row r="18" spans="2:15" ht="15" customHeight="1">
      <c r="B18" s="250" t="s">
        <v>896</v>
      </c>
      <c r="C18" s="251"/>
      <c r="D18" s="251"/>
      <c r="E18" s="251"/>
      <c r="F18" s="251"/>
      <c r="G18" s="252"/>
      <c r="I18" s="33">
        <v>31</v>
      </c>
      <c r="J18" s="6" t="s">
        <v>23</v>
      </c>
      <c r="K18" s="6" t="s">
        <v>371</v>
      </c>
      <c r="L18" s="6"/>
      <c r="M18" s="56"/>
      <c r="N18" s="5"/>
      <c r="O18" s="18"/>
    </row>
    <row r="19" spans="2:15" ht="15" customHeight="1" thickBot="1">
      <c r="B19" s="247" t="s">
        <v>897</v>
      </c>
      <c r="C19" s="248"/>
      <c r="D19" s="248"/>
      <c r="E19" s="248"/>
      <c r="F19" s="248"/>
      <c r="G19" s="249"/>
      <c r="I19" s="33">
        <v>33</v>
      </c>
      <c r="J19" s="6" t="s">
        <v>24</v>
      </c>
      <c r="K19" s="6" t="s">
        <v>372</v>
      </c>
      <c r="L19" s="6"/>
      <c r="M19" s="56"/>
      <c r="N19" s="5"/>
      <c r="O19" s="18"/>
    </row>
    <row r="20" spans="2:15" ht="15" customHeight="1" thickBot="1">
      <c r="I20" s="33">
        <v>35</v>
      </c>
      <c r="J20" s="6" t="s">
        <v>25</v>
      </c>
      <c r="K20" s="6" t="s">
        <v>373</v>
      </c>
      <c r="L20" s="6"/>
      <c r="M20" s="56"/>
      <c r="N20" s="5"/>
      <c r="O20" s="18"/>
    </row>
    <row r="21" spans="2:15" ht="15" customHeight="1" thickBot="1">
      <c r="B21" s="151" t="s">
        <v>1064</v>
      </c>
      <c r="C21" s="158">
        <v>2023</v>
      </c>
      <c r="D21" s="41" t="s">
        <v>1069</v>
      </c>
      <c r="I21" s="33">
        <v>37</v>
      </c>
      <c r="J21" s="6" t="s">
        <v>26</v>
      </c>
      <c r="K21" s="6" t="s">
        <v>374</v>
      </c>
      <c r="L21" s="6"/>
      <c r="M21" s="56"/>
      <c r="N21" s="5"/>
      <c r="O21" s="18"/>
    </row>
    <row r="22" spans="2:15" ht="15" customHeight="1">
      <c r="B22" s="15" t="s">
        <v>1065</v>
      </c>
      <c r="C22" s="155">
        <f>C21-15</f>
        <v>2008</v>
      </c>
      <c r="D22" s="152"/>
      <c r="E22" s="159">
        <f>DATE($C22,4,2)</f>
        <v>39540</v>
      </c>
      <c r="F22" s="152" t="s">
        <v>1068</v>
      </c>
      <c r="G22" s="162">
        <f>DATE($C22,12,31)</f>
        <v>39813</v>
      </c>
      <c r="I22" s="33">
        <v>39</v>
      </c>
      <c r="J22" s="6" t="s">
        <v>1207</v>
      </c>
      <c r="K22" s="6" t="s">
        <v>375</v>
      </c>
      <c r="L22" s="6"/>
      <c r="M22" s="56"/>
      <c r="N22" s="5"/>
      <c r="O22" s="18"/>
    </row>
    <row r="23" spans="2:15" ht="15" customHeight="1">
      <c r="B23" s="17" t="s">
        <v>1066</v>
      </c>
      <c r="C23" s="156">
        <f>C22+1</f>
        <v>2009</v>
      </c>
      <c r="D23" s="153"/>
      <c r="E23" s="160">
        <f t="shared" ref="E23:E24" si="2">DATE($C23,1,1)</f>
        <v>39814</v>
      </c>
      <c r="F23" s="153" t="s">
        <v>1068</v>
      </c>
      <c r="G23" s="163">
        <f t="shared" ref="G23" si="3">DATE($C23,12,31)</f>
        <v>40178</v>
      </c>
      <c r="I23" s="33">
        <v>41</v>
      </c>
      <c r="J23" s="6" t="s">
        <v>27</v>
      </c>
      <c r="K23" s="6" t="s">
        <v>376</v>
      </c>
      <c r="L23" s="6"/>
      <c r="M23" s="56"/>
      <c r="N23" s="5"/>
      <c r="O23" s="18"/>
    </row>
    <row r="24" spans="2:15" ht="15" customHeight="1">
      <c r="B24" s="17" t="s">
        <v>1067</v>
      </c>
      <c r="C24" s="156">
        <f>C23+1</f>
        <v>2010</v>
      </c>
      <c r="D24" s="153"/>
      <c r="E24" s="160">
        <f t="shared" si="2"/>
        <v>40179</v>
      </c>
      <c r="F24" s="153" t="s">
        <v>1068</v>
      </c>
      <c r="G24" s="163">
        <f>DATE($C24+1,4,1)</f>
        <v>40634</v>
      </c>
      <c r="I24" s="33">
        <v>43</v>
      </c>
      <c r="J24" s="6" t="s">
        <v>28</v>
      </c>
      <c r="K24" s="6" t="s">
        <v>377</v>
      </c>
      <c r="L24" s="6"/>
      <c r="M24" s="56"/>
      <c r="N24" s="5"/>
      <c r="O24" s="18"/>
    </row>
    <row r="25" spans="2:15" ht="15" customHeight="1" thickBot="1">
      <c r="B25" s="19" t="s">
        <v>1070</v>
      </c>
      <c r="C25" s="157"/>
      <c r="D25" s="154"/>
      <c r="E25" s="161">
        <f>E22</f>
        <v>39540</v>
      </c>
      <c r="F25" s="154" t="s">
        <v>1068</v>
      </c>
      <c r="G25" s="164">
        <f>G24</f>
        <v>40634</v>
      </c>
      <c r="I25" s="33">
        <v>45</v>
      </c>
      <c r="J25" s="6"/>
      <c r="K25" s="6" t="s">
        <v>365</v>
      </c>
      <c r="L25" s="6"/>
      <c r="M25" s="56"/>
      <c r="N25" s="5"/>
      <c r="O25" s="18"/>
    </row>
    <row r="26" spans="2:15" ht="15" customHeight="1" thickBot="1">
      <c r="I26" s="33">
        <v>47</v>
      </c>
      <c r="J26" s="6" t="s">
        <v>29</v>
      </c>
      <c r="K26" s="6" t="s">
        <v>378</v>
      </c>
      <c r="L26" s="6"/>
      <c r="M26" s="56"/>
      <c r="N26" s="5"/>
      <c r="O26" s="18"/>
    </row>
    <row r="27" spans="2:15" ht="15" customHeight="1" thickBot="1">
      <c r="B27" s="138" t="s">
        <v>1071</v>
      </c>
      <c r="D27" s="138" t="s">
        <v>1072</v>
      </c>
      <c r="I27" s="33">
        <v>49</v>
      </c>
      <c r="J27" s="6" t="s">
        <v>3</v>
      </c>
      <c r="K27" s="6" t="s">
        <v>4</v>
      </c>
      <c r="L27" s="6"/>
      <c r="M27" s="56"/>
      <c r="N27" s="5" t="s">
        <v>30</v>
      </c>
      <c r="O27" s="18" t="s">
        <v>379</v>
      </c>
    </row>
    <row r="28" spans="2:15" ht="15" customHeight="1">
      <c r="B28" s="170" t="s">
        <v>1073</v>
      </c>
      <c r="D28" s="170">
        <v>1</v>
      </c>
      <c r="I28" s="33">
        <v>51</v>
      </c>
      <c r="J28" s="6" t="s">
        <v>31</v>
      </c>
      <c r="K28" s="6" t="s">
        <v>380</v>
      </c>
      <c r="L28" s="6"/>
      <c r="M28" s="56"/>
      <c r="N28" s="5"/>
      <c r="O28" s="18"/>
    </row>
    <row r="29" spans="2:15" ht="15" customHeight="1" thickBot="1">
      <c r="B29" s="4" t="s">
        <v>1074</v>
      </c>
      <c r="D29" s="3">
        <v>2</v>
      </c>
      <c r="I29" s="33">
        <v>53</v>
      </c>
      <c r="J29" s="6"/>
      <c r="K29" s="6"/>
      <c r="L29" s="6"/>
      <c r="M29" s="56"/>
      <c r="N29" s="5" t="s">
        <v>676</v>
      </c>
      <c r="O29" s="18" t="s">
        <v>381</v>
      </c>
    </row>
    <row r="30" spans="2:15" ht="15" customHeight="1" thickBot="1">
      <c r="D30" s="4">
        <v>3</v>
      </c>
      <c r="I30" s="33">
        <v>55</v>
      </c>
      <c r="J30" s="6" t="s">
        <v>32</v>
      </c>
      <c r="K30" s="6" t="s">
        <v>382</v>
      </c>
      <c r="L30" s="6"/>
      <c r="M30" s="56"/>
      <c r="N30" s="5"/>
      <c r="O30" s="18"/>
    </row>
    <row r="31" spans="2:15" ht="15" customHeight="1" thickBot="1">
      <c r="I31" s="33">
        <v>57</v>
      </c>
      <c r="J31" s="6" t="s">
        <v>33</v>
      </c>
      <c r="K31" s="6" t="s">
        <v>383</v>
      </c>
      <c r="L31" s="6"/>
      <c r="M31" s="56"/>
      <c r="N31" s="5"/>
      <c r="O31" s="18"/>
    </row>
    <row r="32" spans="2:15" ht="15" customHeight="1" thickBot="1">
      <c r="B32" s="39" t="s">
        <v>1125</v>
      </c>
      <c r="C32" s="41" t="s">
        <v>1126</v>
      </c>
      <c r="E32" s="39" t="s">
        <v>1203</v>
      </c>
      <c r="F32" s="41" t="s">
        <v>1204</v>
      </c>
      <c r="I32" s="33">
        <v>59</v>
      </c>
      <c r="J32" s="6" t="s">
        <v>34</v>
      </c>
      <c r="K32" s="6" t="s">
        <v>384</v>
      </c>
      <c r="L32" s="6"/>
      <c r="M32" s="56"/>
      <c r="N32" s="5"/>
      <c r="O32" s="18"/>
    </row>
    <row r="33" spans="2:15" ht="15" customHeight="1">
      <c r="B33" s="217" t="s">
        <v>1128</v>
      </c>
      <c r="C33" s="37">
        <v>1</v>
      </c>
      <c r="E33" s="217" t="s">
        <v>1197</v>
      </c>
      <c r="F33" s="37">
        <v>600</v>
      </c>
      <c r="I33" s="33">
        <v>61</v>
      </c>
      <c r="J33" s="6" t="s">
        <v>35</v>
      </c>
      <c r="K33" s="6" t="s">
        <v>385</v>
      </c>
      <c r="L33" s="6"/>
      <c r="M33" s="56"/>
      <c r="N33" s="5"/>
      <c r="O33" s="18"/>
    </row>
    <row r="34" spans="2:15" ht="15" customHeight="1">
      <c r="B34" s="17" t="s">
        <v>1044</v>
      </c>
      <c r="C34" s="18">
        <v>2</v>
      </c>
      <c r="E34" s="17" t="s">
        <v>1198</v>
      </c>
      <c r="F34" s="18">
        <v>1100</v>
      </c>
      <c r="I34" s="33">
        <v>63</v>
      </c>
      <c r="J34" s="6" t="s">
        <v>36</v>
      </c>
      <c r="K34" s="6" t="s">
        <v>386</v>
      </c>
      <c r="L34" s="6"/>
      <c r="M34" s="56"/>
      <c r="N34" s="5"/>
      <c r="O34" s="18"/>
    </row>
    <row r="35" spans="2:15" ht="15" customHeight="1">
      <c r="B35" s="17" t="s">
        <v>1045</v>
      </c>
      <c r="C35" s="18">
        <v>3</v>
      </c>
      <c r="E35" s="17" t="s">
        <v>1199</v>
      </c>
      <c r="F35" s="18">
        <v>600</v>
      </c>
      <c r="I35" s="33">
        <v>65</v>
      </c>
      <c r="J35" s="6" t="s">
        <v>1208</v>
      </c>
      <c r="K35" s="6" t="s">
        <v>387</v>
      </c>
      <c r="L35" s="6"/>
      <c r="M35" s="56"/>
      <c r="N35" s="5"/>
      <c r="O35" s="18"/>
    </row>
    <row r="36" spans="2:15" ht="15" customHeight="1">
      <c r="B36" s="17" t="s">
        <v>1046</v>
      </c>
      <c r="C36" s="18">
        <v>4</v>
      </c>
      <c r="E36" s="17" t="s">
        <v>1200</v>
      </c>
      <c r="F36" s="18">
        <v>1100</v>
      </c>
      <c r="I36" s="33">
        <v>67</v>
      </c>
      <c r="J36" s="6" t="s">
        <v>1209</v>
      </c>
      <c r="K36" s="6" t="s">
        <v>5</v>
      </c>
      <c r="L36" s="6"/>
      <c r="M36" s="56"/>
      <c r="N36" s="5"/>
      <c r="O36" s="18"/>
    </row>
    <row r="37" spans="2:15" ht="15" customHeight="1">
      <c r="B37" s="17" t="s">
        <v>1048</v>
      </c>
      <c r="C37" s="18">
        <v>5</v>
      </c>
      <c r="E37" s="17" t="s">
        <v>1201</v>
      </c>
      <c r="F37" s="18">
        <v>600</v>
      </c>
      <c r="I37" s="33">
        <v>69</v>
      </c>
      <c r="J37" s="6" t="s">
        <v>37</v>
      </c>
      <c r="K37" s="6" t="s">
        <v>388</v>
      </c>
      <c r="L37" s="6"/>
      <c r="M37" s="56"/>
      <c r="N37" s="5"/>
      <c r="O37" s="18"/>
    </row>
    <row r="38" spans="2:15" ht="15" customHeight="1">
      <c r="B38" s="17" t="s">
        <v>1050</v>
      </c>
      <c r="C38" s="18">
        <v>6</v>
      </c>
      <c r="E38" s="17" t="s">
        <v>1202</v>
      </c>
      <c r="F38" s="18">
        <v>1100</v>
      </c>
      <c r="I38" s="33">
        <v>71</v>
      </c>
      <c r="J38" s="6" t="s">
        <v>38</v>
      </c>
      <c r="K38" s="6" t="s">
        <v>389</v>
      </c>
      <c r="L38" s="6"/>
      <c r="M38" s="56"/>
      <c r="N38" s="5"/>
      <c r="O38" s="18"/>
    </row>
    <row r="39" spans="2:15" ht="15" customHeight="1">
      <c r="B39" s="17" t="s">
        <v>1052</v>
      </c>
      <c r="C39" s="18">
        <v>7</v>
      </c>
      <c r="E39" s="17" t="s">
        <v>1205</v>
      </c>
      <c r="F39" s="18">
        <v>1100</v>
      </c>
      <c r="I39" s="33">
        <v>73</v>
      </c>
      <c r="J39" s="6" t="s">
        <v>39</v>
      </c>
      <c r="K39" s="6" t="s">
        <v>390</v>
      </c>
      <c r="L39" s="6"/>
      <c r="M39" s="56"/>
      <c r="N39" s="5"/>
      <c r="O39" s="18"/>
    </row>
    <row r="40" spans="2:15" ht="15" customHeight="1" thickBot="1">
      <c r="B40" s="17" t="s">
        <v>1053</v>
      </c>
      <c r="C40" s="18">
        <v>8</v>
      </c>
      <c r="E40" s="19" t="s">
        <v>1206</v>
      </c>
      <c r="F40" s="22">
        <v>1300</v>
      </c>
      <c r="I40" s="33">
        <v>75</v>
      </c>
      <c r="J40" s="6" t="s">
        <v>40</v>
      </c>
      <c r="K40" s="6" t="s">
        <v>391</v>
      </c>
      <c r="L40" s="6"/>
      <c r="M40" s="56"/>
      <c r="N40" s="5"/>
      <c r="O40" s="18"/>
    </row>
    <row r="41" spans="2:15" ht="15" customHeight="1" thickBot="1">
      <c r="B41" s="17" t="s">
        <v>349</v>
      </c>
      <c r="C41" s="18">
        <v>9</v>
      </c>
      <c r="I41" s="33">
        <v>77</v>
      </c>
      <c r="J41" s="6" t="s">
        <v>41</v>
      </c>
      <c r="K41" s="6" t="s">
        <v>392</v>
      </c>
      <c r="L41" s="6"/>
      <c r="M41" s="56"/>
      <c r="N41" s="5"/>
      <c r="O41" s="18"/>
    </row>
    <row r="42" spans="2:15" ht="15" customHeight="1" thickBot="1">
      <c r="B42" s="17" t="s">
        <v>353</v>
      </c>
      <c r="C42" s="18">
        <v>10</v>
      </c>
      <c r="E42" s="39" t="s">
        <v>1251</v>
      </c>
      <c r="F42" s="238" t="s">
        <v>1252</v>
      </c>
      <c r="G42" s="243" t="s">
        <v>1262</v>
      </c>
      <c r="I42" s="33">
        <v>79</v>
      </c>
      <c r="J42" s="6" t="s">
        <v>42</v>
      </c>
      <c r="K42" s="6" t="s">
        <v>393</v>
      </c>
      <c r="L42" s="6"/>
      <c r="M42" s="56"/>
      <c r="N42" s="5"/>
      <c r="O42" s="18"/>
    </row>
    <row r="43" spans="2:15" ht="15" customHeight="1">
      <c r="B43" s="17" t="s">
        <v>350</v>
      </c>
      <c r="C43" s="18">
        <v>11</v>
      </c>
      <c r="E43" s="217" t="s">
        <v>1128</v>
      </c>
      <c r="F43" s="239">
        <v>1274</v>
      </c>
      <c r="G43" s="242">
        <v>1000</v>
      </c>
      <c r="I43" s="33">
        <v>81</v>
      </c>
      <c r="J43" s="6" t="s">
        <v>43</v>
      </c>
      <c r="K43" s="6" t="s">
        <v>394</v>
      </c>
      <c r="L43" s="6"/>
      <c r="M43" s="56"/>
      <c r="N43" s="5"/>
      <c r="O43" s="18"/>
    </row>
    <row r="44" spans="2:15" ht="15" customHeight="1" thickBot="1">
      <c r="B44" s="19" t="s">
        <v>351</v>
      </c>
      <c r="C44" s="22">
        <v>12</v>
      </c>
      <c r="E44" s="17" t="s">
        <v>1044</v>
      </c>
      <c r="F44" s="156">
        <v>2724</v>
      </c>
      <c r="G44" s="240">
        <v>2000</v>
      </c>
      <c r="I44" s="33">
        <v>83</v>
      </c>
      <c r="J44" s="6" t="s">
        <v>1210</v>
      </c>
      <c r="K44" s="6" t="s">
        <v>395</v>
      </c>
      <c r="L44" s="6"/>
      <c r="M44" s="56"/>
      <c r="N44" s="5"/>
      <c r="O44" s="18"/>
    </row>
    <row r="45" spans="2:15" ht="15" customHeight="1" thickBot="1">
      <c r="E45" s="17" t="s">
        <v>1045</v>
      </c>
      <c r="F45" s="156">
        <v>10014</v>
      </c>
      <c r="G45" s="240"/>
      <c r="I45" s="33">
        <v>85</v>
      </c>
      <c r="J45" s="6" t="s">
        <v>44</v>
      </c>
      <c r="K45" s="6" t="s">
        <v>396</v>
      </c>
      <c r="L45" s="6"/>
      <c r="M45" s="56"/>
      <c r="N45" s="5"/>
      <c r="O45" s="18"/>
    </row>
    <row r="46" spans="2:15" ht="15" customHeight="1" thickBot="1">
      <c r="B46" s="39" t="s">
        <v>1125</v>
      </c>
      <c r="C46" s="41" t="s">
        <v>1129</v>
      </c>
      <c r="E46" s="17" t="s">
        <v>1046</v>
      </c>
      <c r="F46" s="156">
        <v>23000</v>
      </c>
      <c r="G46" s="240">
        <v>14500</v>
      </c>
      <c r="I46" s="33">
        <v>87</v>
      </c>
      <c r="J46" s="6" t="s">
        <v>45</v>
      </c>
      <c r="K46" s="6" t="s">
        <v>397</v>
      </c>
      <c r="L46" s="6"/>
      <c r="M46" s="56"/>
      <c r="N46" s="5"/>
      <c r="O46" s="18"/>
    </row>
    <row r="47" spans="2:15" ht="15" customHeight="1">
      <c r="B47" s="217" t="s">
        <v>1054</v>
      </c>
      <c r="C47" s="37">
        <v>1</v>
      </c>
      <c r="E47" s="17" t="s">
        <v>1048</v>
      </c>
      <c r="F47" s="156">
        <v>50500</v>
      </c>
      <c r="G47" s="240">
        <v>30000</v>
      </c>
      <c r="I47" s="33">
        <v>89</v>
      </c>
      <c r="J47" s="6" t="s">
        <v>46</v>
      </c>
      <c r="K47" s="6" t="s">
        <v>398</v>
      </c>
      <c r="L47" s="6"/>
      <c r="M47" s="56"/>
      <c r="N47" s="5"/>
      <c r="O47" s="18"/>
    </row>
    <row r="48" spans="2:15" ht="15" customHeight="1">
      <c r="B48" s="17" t="s">
        <v>1055</v>
      </c>
      <c r="C48" s="18">
        <v>2</v>
      </c>
      <c r="E48" s="17" t="s">
        <v>1050</v>
      </c>
      <c r="F48" s="156">
        <v>104500</v>
      </c>
      <c r="G48" s="240">
        <v>70000</v>
      </c>
      <c r="I48" s="33">
        <v>91</v>
      </c>
      <c r="J48" s="6" t="s">
        <v>47</v>
      </c>
      <c r="K48" s="6" t="s">
        <v>399</v>
      </c>
      <c r="L48" s="6"/>
      <c r="M48" s="56"/>
      <c r="N48" s="5"/>
      <c r="O48" s="18"/>
    </row>
    <row r="49" spans="2:15" ht="15" customHeight="1" thickBot="1">
      <c r="B49" s="17" t="s">
        <v>1056</v>
      </c>
      <c r="C49" s="18">
        <v>3</v>
      </c>
      <c r="E49" s="17" t="s">
        <v>1052</v>
      </c>
      <c r="F49" s="156">
        <v>2124</v>
      </c>
      <c r="G49" s="241">
        <v>1200</v>
      </c>
      <c r="I49" s="33">
        <v>93</v>
      </c>
      <c r="J49" s="6" t="s">
        <v>48</v>
      </c>
      <c r="K49" s="6" t="s">
        <v>400</v>
      </c>
      <c r="L49" s="6"/>
      <c r="M49" s="56"/>
      <c r="N49" s="5"/>
      <c r="O49" s="18"/>
    </row>
    <row r="50" spans="2:15" ht="15" customHeight="1">
      <c r="B50" s="17" t="s">
        <v>1044</v>
      </c>
      <c r="C50" s="18">
        <v>4</v>
      </c>
      <c r="E50" s="17" t="s">
        <v>349</v>
      </c>
      <c r="F50" s="18">
        <v>150</v>
      </c>
      <c r="I50" s="33">
        <v>95</v>
      </c>
      <c r="J50" s="6" t="s">
        <v>1211</v>
      </c>
      <c r="K50" s="6" t="s">
        <v>1036</v>
      </c>
      <c r="L50" s="6"/>
      <c r="M50" s="56"/>
      <c r="N50" s="5"/>
      <c r="O50" s="18"/>
    </row>
    <row r="51" spans="2:15" ht="15" customHeight="1">
      <c r="B51" s="17" t="s">
        <v>1045</v>
      </c>
      <c r="C51" s="18">
        <v>5</v>
      </c>
      <c r="E51" s="17" t="s">
        <v>353</v>
      </c>
      <c r="F51" s="18"/>
      <c r="I51" s="33">
        <v>97</v>
      </c>
      <c r="J51" s="6" t="s">
        <v>49</v>
      </c>
      <c r="K51" s="6" t="s">
        <v>401</v>
      </c>
      <c r="L51" s="6"/>
      <c r="M51" s="56"/>
      <c r="N51" s="5"/>
      <c r="O51" s="18"/>
    </row>
    <row r="52" spans="2:15" ht="15" customHeight="1">
      <c r="B52" s="17" t="s">
        <v>1058</v>
      </c>
      <c r="C52" s="18">
        <v>6</v>
      </c>
      <c r="E52" s="17" t="s">
        <v>350</v>
      </c>
      <c r="F52" s="18">
        <v>500</v>
      </c>
      <c r="I52" s="33">
        <v>99</v>
      </c>
      <c r="J52" s="6" t="s">
        <v>919</v>
      </c>
      <c r="K52" s="6" t="s">
        <v>920</v>
      </c>
      <c r="L52" s="6"/>
      <c r="M52" s="56"/>
      <c r="N52" s="5"/>
      <c r="O52" s="18"/>
    </row>
    <row r="53" spans="2:15" ht="15" customHeight="1">
      <c r="B53" s="17" t="s">
        <v>1046</v>
      </c>
      <c r="C53" s="18">
        <v>7</v>
      </c>
      <c r="E53" s="236" t="s">
        <v>351</v>
      </c>
      <c r="F53" s="237">
        <v>730</v>
      </c>
      <c r="I53" s="33">
        <v>101</v>
      </c>
      <c r="J53" s="6" t="s">
        <v>50</v>
      </c>
      <c r="K53" s="6" t="s">
        <v>402</v>
      </c>
      <c r="L53" s="6"/>
      <c r="M53" s="56"/>
      <c r="N53" s="5"/>
      <c r="O53" s="18"/>
    </row>
    <row r="54" spans="2:15" ht="15" customHeight="1" thickBot="1">
      <c r="B54" s="17" t="s">
        <v>1057</v>
      </c>
      <c r="C54" s="18">
        <v>8</v>
      </c>
      <c r="E54" s="19" t="s">
        <v>1075</v>
      </c>
      <c r="F54" s="22">
        <v>4764</v>
      </c>
      <c r="I54" s="33">
        <v>103</v>
      </c>
      <c r="J54" s="6" t="s">
        <v>51</v>
      </c>
      <c r="K54" s="6" t="s">
        <v>403</v>
      </c>
      <c r="L54" s="6"/>
      <c r="M54" s="56"/>
      <c r="N54" s="5"/>
      <c r="O54" s="18"/>
    </row>
    <row r="55" spans="2:15" ht="15" customHeight="1" thickBot="1">
      <c r="B55" s="17" t="s">
        <v>1048</v>
      </c>
      <c r="C55" s="18">
        <v>9</v>
      </c>
      <c r="I55" s="33">
        <v>105</v>
      </c>
      <c r="J55" s="6" t="s">
        <v>52</v>
      </c>
      <c r="K55" s="6" t="s">
        <v>404</v>
      </c>
      <c r="L55" s="6"/>
      <c r="M55" s="56"/>
      <c r="N55" s="5"/>
      <c r="O55" s="18"/>
    </row>
    <row r="56" spans="2:15" ht="15" customHeight="1" thickBot="1">
      <c r="B56" s="17" t="s">
        <v>1050</v>
      </c>
      <c r="C56" s="18">
        <v>10</v>
      </c>
      <c r="E56" s="39" t="s">
        <v>1253</v>
      </c>
      <c r="F56" s="238" t="s">
        <v>1252</v>
      </c>
      <c r="G56" s="243" t="s">
        <v>1263</v>
      </c>
      <c r="I56" s="33">
        <v>107</v>
      </c>
      <c r="J56" s="6" t="s">
        <v>1212</v>
      </c>
      <c r="K56" s="6" t="s">
        <v>887</v>
      </c>
      <c r="L56" s="6"/>
      <c r="M56" s="56"/>
      <c r="N56" s="5"/>
      <c r="O56" s="18"/>
    </row>
    <row r="57" spans="2:15" ht="15" customHeight="1">
      <c r="B57" s="17" t="s">
        <v>1052</v>
      </c>
      <c r="C57" s="18">
        <v>11</v>
      </c>
      <c r="E57" s="217" t="s">
        <v>1128</v>
      </c>
      <c r="F57" s="239">
        <v>1434</v>
      </c>
      <c r="G57" s="242">
        <v>1100</v>
      </c>
      <c r="I57" s="33">
        <v>109</v>
      </c>
      <c r="J57" s="6" t="s">
        <v>53</v>
      </c>
      <c r="K57" s="6" t="s">
        <v>405</v>
      </c>
      <c r="L57" s="6"/>
      <c r="M57" s="56"/>
      <c r="N57" s="5"/>
      <c r="O57" s="18"/>
    </row>
    <row r="58" spans="2:15" ht="15" customHeight="1">
      <c r="B58" s="17" t="s">
        <v>1053</v>
      </c>
      <c r="C58" s="18">
        <v>12</v>
      </c>
      <c r="E58" s="17" t="s">
        <v>1044</v>
      </c>
      <c r="F58" s="156">
        <v>3024</v>
      </c>
      <c r="G58" s="240">
        <v>2200</v>
      </c>
      <c r="I58" s="33">
        <v>111</v>
      </c>
      <c r="J58" s="6" t="s">
        <v>54</v>
      </c>
      <c r="K58" s="6" t="s">
        <v>406</v>
      </c>
      <c r="L58" s="6"/>
      <c r="M58" s="56"/>
      <c r="N58" s="5"/>
      <c r="O58" s="18"/>
    </row>
    <row r="59" spans="2:15" ht="15" customHeight="1">
      <c r="B59" s="17" t="s">
        <v>349</v>
      </c>
      <c r="C59" s="18">
        <v>13</v>
      </c>
      <c r="E59" s="17" t="s">
        <v>1046</v>
      </c>
      <c r="F59" s="156">
        <v>25000</v>
      </c>
      <c r="G59" s="240">
        <v>15000</v>
      </c>
      <c r="I59" s="33">
        <v>113</v>
      </c>
      <c r="J59" s="6" t="s">
        <v>1213</v>
      </c>
      <c r="K59" s="6" t="s">
        <v>1037</v>
      </c>
      <c r="L59" s="6"/>
      <c r="M59" s="56"/>
      <c r="N59" s="5"/>
      <c r="O59" s="18"/>
    </row>
    <row r="60" spans="2:15" ht="15" customHeight="1">
      <c r="B60" s="17" t="s">
        <v>353</v>
      </c>
      <c r="C60" s="18">
        <v>14</v>
      </c>
      <c r="E60" s="17" t="s">
        <v>1048</v>
      </c>
      <c r="F60" s="156">
        <v>54500</v>
      </c>
      <c r="G60" s="240">
        <v>33000</v>
      </c>
      <c r="I60" s="33">
        <v>115</v>
      </c>
      <c r="J60" s="6" t="s">
        <v>921</v>
      </c>
      <c r="K60" s="6" t="s">
        <v>922</v>
      </c>
      <c r="L60" s="6"/>
      <c r="M60" s="56"/>
      <c r="N60" s="5"/>
      <c r="O60" s="18"/>
    </row>
    <row r="61" spans="2:15" ht="15" customHeight="1" thickBot="1">
      <c r="B61" s="17" t="s">
        <v>1043</v>
      </c>
      <c r="C61" s="18">
        <v>15</v>
      </c>
      <c r="E61" s="17" t="s">
        <v>1053</v>
      </c>
      <c r="F61" s="156">
        <v>1984</v>
      </c>
      <c r="G61" s="241">
        <v>1200</v>
      </c>
      <c r="I61" s="33">
        <v>117</v>
      </c>
      <c r="J61" s="6" t="s">
        <v>55</v>
      </c>
      <c r="K61" s="6" t="s">
        <v>407</v>
      </c>
      <c r="L61" s="6"/>
      <c r="M61" s="56"/>
      <c r="N61" s="5"/>
      <c r="O61" s="18"/>
    </row>
    <row r="62" spans="2:15" ht="15" customHeight="1">
      <c r="B62" s="17" t="s">
        <v>350</v>
      </c>
      <c r="C62" s="18">
        <v>16</v>
      </c>
      <c r="E62" s="17" t="s">
        <v>349</v>
      </c>
      <c r="F62" s="18">
        <v>130</v>
      </c>
      <c r="I62" s="33">
        <v>119</v>
      </c>
      <c r="J62" s="6" t="s">
        <v>56</v>
      </c>
      <c r="K62" s="6" t="s">
        <v>408</v>
      </c>
      <c r="L62" s="6"/>
      <c r="M62" s="56"/>
      <c r="N62" s="5"/>
      <c r="O62" s="18"/>
    </row>
    <row r="63" spans="2:15" ht="15" customHeight="1">
      <c r="B63" s="17" t="s">
        <v>351</v>
      </c>
      <c r="C63" s="18">
        <v>17</v>
      </c>
      <c r="E63" s="17" t="s">
        <v>350</v>
      </c>
      <c r="F63" s="18">
        <v>400</v>
      </c>
      <c r="I63" s="33">
        <v>121</v>
      </c>
      <c r="J63" s="6"/>
      <c r="K63" s="6"/>
      <c r="L63" s="6"/>
      <c r="M63" s="56"/>
      <c r="N63" s="5"/>
      <c r="O63" s="18"/>
    </row>
    <row r="64" spans="2:15" ht="15" customHeight="1">
      <c r="B64" s="236" t="s">
        <v>1264</v>
      </c>
      <c r="C64" s="237">
        <v>18</v>
      </c>
      <c r="E64" s="17" t="s">
        <v>351</v>
      </c>
      <c r="F64" s="18">
        <v>700</v>
      </c>
      <c r="I64" s="33">
        <v>123</v>
      </c>
      <c r="J64" s="6" t="s">
        <v>57</v>
      </c>
      <c r="K64" s="6" t="s">
        <v>409</v>
      </c>
      <c r="L64" s="6"/>
      <c r="M64" s="56"/>
      <c r="N64" s="5"/>
      <c r="O64" s="18"/>
    </row>
    <row r="65" spans="2:15" ht="15" customHeight="1" thickBot="1">
      <c r="B65" s="19" t="s">
        <v>669</v>
      </c>
      <c r="C65" s="22">
        <v>19</v>
      </c>
      <c r="E65" s="19" t="s">
        <v>1075</v>
      </c>
      <c r="F65" s="22">
        <v>5414</v>
      </c>
      <c r="I65" s="33">
        <v>125</v>
      </c>
      <c r="J65" s="6" t="s">
        <v>58</v>
      </c>
      <c r="K65" s="6" t="s">
        <v>410</v>
      </c>
      <c r="L65" s="6"/>
      <c r="M65" s="56"/>
      <c r="N65" s="5"/>
      <c r="O65" s="18"/>
    </row>
    <row r="66" spans="2:15" ht="15" customHeight="1" thickBot="1">
      <c r="I66" s="33">
        <v>127</v>
      </c>
      <c r="J66" s="6" t="s">
        <v>1250</v>
      </c>
      <c r="K66" s="6" t="s">
        <v>888</v>
      </c>
      <c r="L66" s="6"/>
      <c r="M66" s="56"/>
      <c r="N66" s="5"/>
      <c r="O66" s="18"/>
    </row>
    <row r="67" spans="2:15" ht="15" customHeight="1" thickBot="1">
      <c r="B67" s="39" t="s">
        <v>1125</v>
      </c>
      <c r="C67" s="41" t="s">
        <v>1145</v>
      </c>
      <c r="I67" s="33">
        <v>129</v>
      </c>
      <c r="J67" s="6" t="s">
        <v>59</v>
      </c>
      <c r="K67" s="6" t="s">
        <v>411</v>
      </c>
      <c r="L67" s="6"/>
      <c r="M67" s="56"/>
      <c r="N67" s="5"/>
      <c r="O67" s="18"/>
    </row>
    <row r="68" spans="2:15" ht="15" customHeight="1">
      <c r="B68" s="217" t="s">
        <v>1130</v>
      </c>
      <c r="C68" s="37">
        <v>1</v>
      </c>
      <c r="I68" s="33">
        <v>131</v>
      </c>
      <c r="J68" s="6" t="s">
        <v>60</v>
      </c>
      <c r="K68" s="6" t="s">
        <v>412</v>
      </c>
      <c r="L68" s="6"/>
      <c r="M68" s="56"/>
      <c r="N68" s="5"/>
      <c r="O68" s="18"/>
    </row>
    <row r="69" spans="2:15" ht="15" customHeight="1">
      <c r="B69" s="17" t="s">
        <v>1131</v>
      </c>
      <c r="C69" s="18">
        <v>2</v>
      </c>
      <c r="I69" s="33">
        <v>133</v>
      </c>
      <c r="J69" s="6" t="s">
        <v>61</v>
      </c>
      <c r="K69" s="6" t="s">
        <v>413</v>
      </c>
      <c r="L69" s="6"/>
      <c r="M69" s="56"/>
      <c r="N69" s="5"/>
      <c r="O69" s="18"/>
    </row>
    <row r="70" spans="2:15" ht="15" customHeight="1">
      <c r="B70" s="17" t="s">
        <v>1132</v>
      </c>
      <c r="C70" s="18">
        <v>3</v>
      </c>
      <c r="I70" s="33">
        <v>135</v>
      </c>
      <c r="J70" s="6" t="s">
        <v>6</v>
      </c>
      <c r="K70" s="6" t="s">
        <v>7</v>
      </c>
      <c r="L70" s="6"/>
      <c r="M70" s="56"/>
      <c r="N70" s="5" t="s">
        <v>62</v>
      </c>
      <c r="O70" s="18" t="s">
        <v>414</v>
      </c>
    </row>
    <row r="71" spans="2:15" ht="15" customHeight="1">
      <c r="B71" s="17" t="s">
        <v>1133</v>
      </c>
      <c r="C71" s="18">
        <v>4</v>
      </c>
      <c r="I71" s="33">
        <v>137</v>
      </c>
      <c r="J71" s="6"/>
      <c r="K71" s="6"/>
      <c r="L71" s="6"/>
      <c r="M71" s="56"/>
      <c r="N71" s="5" t="s">
        <v>63</v>
      </c>
      <c r="O71" s="18" t="s">
        <v>415</v>
      </c>
    </row>
    <row r="72" spans="2:15" ht="15" customHeight="1">
      <c r="B72" s="17" t="s">
        <v>1134</v>
      </c>
      <c r="C72" s="18">
        <v>5</v>
      </c>
      <c r="I72" s="33">
        <v>139</v>
      </c>
      <c r="J72" s="6" t="s">
        <v>1273</v>
      </c>
      <c r="K72" s="6" t="s">
        <v>1274</v>
      </c>
      <c r="L72" s="6"/>
      <c r="M72" s="56"/>
      <c r="N72" s="5"/>
      <c r="O72" s="18"/>
    </row>
    <row r="73" spans="2:15" ht="15" customHeight="1">
      <c r="B73" s="17" t="s">
        <v>672</v>
      </c>
      <c r="C73" s="18">
        <v>6</v>
      </c>
      <c r="I73" s="33">
        <v>141</v>
      </c>
      <c r="J73" s="6" t="s">
        <v>64</v>
      </c>
      <c r="K73" s="6" t="s">
        <v>416</v>
      </c>
      <c r="L73" s="6"/>
      <c r="M73" s="56"/>
      <c r="N73" s="5"/>
      <c r="O73" s="18"/>
    </row>
    <row r="74" spans="2:15" ht="15" customHeight="1">
      <c r="B74" s="17" t="s">
        <v>673</v>
      </c>
      <c r="C74" s="18">
        <v>7</v>
      </c>
      <c r="I74" s="33">
        <v>143</v>
      </c>
      <c r="J74" s="6" t="s">
        <v>65</v>
      </c>
      <c r="K74" s="6" t="s">
        <v>417</v>
      </c>
      <c r="L74" s="6"/>
      <c r="M74" s="56"/>
      <c r="N74" s="5"/>
      <c r="O74" s="18"/>
    </row>
    <row r="75" spans="2:15" ht="15" customHeight="1">
      <c r="B75" s="17" t="s">
        <v>1135</v>
      </c>
      <c r="C75" s="18">
        <v>8</v>
      </c>
      <c r="I75" s="33">
        <v>145</v>
      </c>
      <c r="J75" s="6" t="s">
        <v>66</v>
      </c>
      <c r="K75" s="6" t="s">
        <v>418</v>
      </c>
      <c r="L75" s="6"/>
      <c r="M75" s="56"/>
      <c r="N75" s="5"/>
      <c r="O75" s="18"/>
    </row>
    <row r="76" spans="2:15" ht="15" customHeight="1">
      <c r="B76" s="17" t="s">
        <v>1136</v>
      </c>
      <c r="C76" s="18">
        <v>9</v>
      </c>
      <c r="I76" s="33">
        <v>147</v>
      </c>
      <c r="J76" s="6" t="s">
        <v>67</v>
      </c>
      <c r="K76" s="6" t="s">
        <v>419</v>
      </c>
      <c r="L76" s="6"/>
      <c r="M76" s="56"/>
      <c r="N76" s="5"/>
      <c r="O76" s="18"/>
    </row>
    <row r="77" spans="2:15" ht="15" customHeight="1">
      <c r="B77" s="17" t="s">
        <v>1137</v>
      </c>
      <c r="C77" s="18">
        <v>10</v>
      </c>
      <c r="I77" s="33">
        <v>149</v>
      </c>
      <c r="J77" s="6" t="s">
        <v>1214</v>
      </c>
      <c r="K77" s="6" t="s">
        <v>420</v>
      </c>
      <c r="L77" s="6"/>
      <c r="M77" s="56"/>
      <c r="N77" s="5"/>
      <c r="O77" s="18"/>
    </row>
    <row r="78" spans="2:15" ht="15" customHeight="1">
      <c r="B78" s="17" t="s">
        <v>1138</v>
      </c>
      <c r="C78" s="18">
        <v>11</v>
      </c>
      <c r="I78" s="33">
        <v>151</v>
      </c>
      <c r="J78" s="6" t="s">
        <v>1215</v>
      </c>
      <c r="K78" s="6" t="s">
        <v>421</v>
      </c>
      <c r="L78" s="6"/>
      <c r="M78" s="56"/>
      <c r="N78" s="5"/>
      <c r="O78" s="18"/>
    </row>
    <row r="79" spans="2:15" ht="15" customHeight="1">
      <c r="B79" s="17" t="s">
        <v>1139</v>
      </c>
      <c r="C79" s="18">
        <v>12</v>
      </c>
      <c r="I79" s="33">
        <v>153</v>
      </c>
      <c r="J79" s="6" t="s">
        <v>68</v>
      </c>
      <c r="K79" s="6" t="s">
        <v>422</v>
      </c>
      <c r="L79" s="6"/>
      <c r="M79" s="56"/>
      <c r="N79" s="5"/>
      <c r="O79" s="18"/>
    </row>
    <row r="80" spans="2:15" ht="15" customHeight="1">
      <c r="B80" s="17" t="s">
        <v>1140</v>
      </c>
      <c r="C80" s="18">
        <v>13</v>
      </c>
      <c r="I80" s="33">
        <v>155</v>
      </c>
      <c r="J80" s="6" t="s">
        <v>69</v>
      </c>
      <c r="K80" s="6" t="s">
        <v>423</v>
      </c>
      <c r="L80" s="6"/>
      <c r="M80" s="56"/>
      <c r="N80" s="5"/>
      <c r="O80" s="18"/>
    </row>
    <row r="81" spans="2:15" ht="15" customHeight="1">
      <c r="B81" s="17" t="s">
        <v>1141</v>
      </c>
      <c r="C81" s="18">
        <v>14</v>
      </c>
      <c r="I81" s="33">
        <v>157</v>
      </c>
      <c r="J81" s="6" t="s">
        <v>70</v>
      </c>
      <c r="K81" s="6" t="s">
        <v>424</v>
      </c>
      <c r="L81" s="6"/>
      <c r="M81" s="56"/>
      <c r="N81" s="5"/>
      <c r="O81" s="18"/>
    </row>
    <row r="82" spans="2:15" ht="15" customHeight="1">
      <c r="B82" s="17" t="s">
        <v>1142</v>
      </c>
      <c r="C82" s="18">
        <v>15</v>
      </c>
      <c r="I82" s="33">
        <v>159</v>
      </c>
      <c r="J82" s="6" t="s">
        <v>71</v>
      </c>
      <c r="K82" s="6" t="s">
        <v>425</v>
      </c>
      <c r="L82" s="6"/>
      <c r="M82" s="56"/>
      <c r="N82" s="5"/>
      <c r="O82" s="18"/>
    </row>
    <row r="83" spans="2:15" ht="15" customHeight="1">
      <c r="B83" s="17" t="s">
        <v>1143</v>
      </c>
      <c r="C83" s="18">
        <v>16</v>
      </c>
      <c r="I83" s="33">
        <v>161</v>
      </c>
      <c r="J83" s="6" t="s">
        <v>72</v>
      </c>
      <c r="K83" s="6" t="s">
        <v>426</v>
      </c>
      <c r="L83" s="6"/>
      <c r="M83" s="56"/>
      <c r="N83" s="5"/>
      <c r="O83" s="18"/>
    </row>
    <row r="84" spans="2:15" ht="15" customHeight="1">
      <c r="B84" s="17" t="s">
        <v>1144</v>
      </c>
      <c r="C84" s="18">
        <v>17</v>
      </c>
      <c r="I84" s="33">
        <v>163</v>
      </c>
      <c r="J84" s="6" t="s">
        <v>73</v>
      </c>
      <c r="K84" s="6" t="s">
        <v>427</v>
      </c>
      <c r="L84" s="6"/>
      <c r="M84" s="56"/>
      <c r="N84" s="5"/>
      <c r="O84" s="18"/>
    </row>
    <row r="85" spans="2:15" ht="15" customHeight="1">
      <c r="B85" s="17" t="s">
        <v>1025</v>
      </c>
      <c r="C85" s="18">
        <v>18</v>
      </c>
      <c r="I85" s="33">
        <v>165</v>
      </c>
      <c r="J85" s="6" t="s">
        <v>74</v>
      </c>
      <c r="K85" s="6" t="s">
        <v>428</v>
      </c>
      <c r="L85" s="6"/>
      <c r="M85" s="56"/>
      <c r="N85" s="5"/>
      <c r="O85" s="18"/>
    </row>
    <row r="86" spans="2:15" ht="15" customHeight="1" thickBot="1">
      <c r="B86" s="19" t="s">
        <v>1026</v>
      </c>
      <c r="C86" s="22">
        <v>19</v>
      </c>
      <c r="I86" s="33">
        <v>167</v>
      </c>
      <c r="J86" s="6" t="s">
        <v>75</v>
      </c>
      <c r="K86" s="6" t="s">
        <v>429</v>
      </c>
      <c r="L86" s="6"/>
      <c r="M86" s="56"/>
      <c r="N86" s="5"/>
      <c r="O86" s="18"/>
    </row>
    <row r="87" spans="2:15" ht="15" customHeight="1" thickBot="1">
      <c r="I87" s="33">
        <v>169</v>
      </c>
      <c r="J87" s="6" t="s">
        <v>76</v>
      </c>
      <c r="K87" s="6" t="s">
        <v>1077</v>
      </c>
      <c r="L87" s="6"/>
      <c r="M87" s="56"/>
      <c r="N87" s="5"/>
      <c r="O87" s="18"/>
    </row>
    <row r="88" spans="2:15" ht="15" customHeight="1" thickBot="1">
      <c r="B88" s="39" t="s">
        <v>1125</v>
      </c>
      <c r="C88" s="41" t="s">
        <v>1127</v>
      </c>
      <c r="I88" s="33">
        <v>171</v>
      </c>
      <c r="J88" s="6" t="s">
        <v>77</v>
      </c>
      <c r="K88" s="6" t="s">
        <v>430</v>
      </c>
      <c r="L88" s="6"/>
      <c r="M88" s="56"/>
      <c r="N88" s="5"/>
      <c r="O88" s="18"/>
    </row>
    <row r="89" spans="2:15" ht="15" customHeight="1">
      <c r="B89" s="217" t="s">
        <v>1128</v>
      </c>
      <c r="C89" s="37">
        <v>1</v>
      </c>
      <c r="I89" s="33">
        <v>173</v>
      </c>
      <c r="J89" s="6" t="s">
        <v>78</v>
      </c>
      <c r="K89" s="6" t="s">
        <v>431</v>
      </c>
      <c r="L89" s="6"/>
      <c r="M89" s="56"/>
      <c r="N89" s="5"/>
      <c r="O89" s="18"/>
    </row>
    <row r="90" spans="2:15" ht="15" customHeight="1">
      <c r="B90" s="17" t="s">
        <v>1044</v>
      </c>
      <c r="C90" s="18">
        <v>2</v>
      </c>
      <c r="I90" s="33">
        <v>175</v>
      </c>
      <c r="J90" s="6"/>
      <c r="K90" s="6" t="s">
        <v>365</v>
      </c>
      <c r="L90" s="6"/>
      <c r="M90" s="56"/>
      <c r="N90" s="5"/>
      <c r="O90" s="18"/>
    </row>
    <row r="91" spans="2:15" ht="15" customHeight="1">
      <c r="B91" s="17" t="s">
        <v>1045</v>
      </c>
      <c r="C91" s="18">
        <v>3</v>
      </c>
      <c r="I91" s="33">
        <v>177</v>
      </c>
      <c r="J91" s="6" t="s">
        <v>79</v>
      </c>
      <c r="K91" s="6" t="s">
        <v>432</v>
      </c>
      <c r="L91" s="6"/>
      <c r="M91" s="56"/>
      <c r="N91" s="5"/>
      <c r="O91" s="18"/>
    </row>
    <row r="92" spans="2:15" ht="15" customHeight="1">
      <c r="B92" s="17" t="s">
        <v>1046</v>
      </c>
      <c r="C92" s="18">
        <v>4</v>
      </c>
      <c r="I92" s="33">
        <v>179</v>
      </c>
      <c r="J92" s="6" t="s">
        <v>80</v>
      </c>
      <c r="K92" s="6" t="s">
        <v>433</v>
      </c>
      <c r="L92" s="6"/>
      <c r="M92" s="56"/>
      <c r="N92" s="5"/>
      <c r="O92" s="18"/>
    </row>
    <row r="93" spans="2:15" ht="15" customHeight="1">
      <c r="B93" s="17" t="s">
        <v>1048</v>
      </c>
      <c r="C93" s="18">
        <v>5</v>
      </c>
      <c r="I93" s="33">
        <v>181</v>
      </c>
      <c r="J93" s="6" t="s">
        <v>81</v>
      </c>
      <c r="K93" s="6" t="s">
        <v>434</v>
      </c>
      <c r="L93" s="6"/>
      <c r="M93" s="56"/>
      <c r="N93" s="5"/>
      <c r="O93" s="18"/>
    </row>
    <row r="94" spans="2:15" ht="15" customHeight="1">
      <c r="B94" s="17" t="s">
        <v>1050</v>
      </c>
      <c r="C94" s="18">
        <v>6</v>
      </c>
      <c r="I94" s="33">
        <v>183</v>
      </c>
      <c r="J94" s="6" t="s">
        <v>82</v>
      </c>
      <c r="K94" s="6" t="s">
        <v>435</v>
      </c>
      <c r="L94" s="6"/>
      <c r="M94" s="56"/>
      <c r="N94" s="5"/>
      <c r="O94" s="18"/>
    </row>
    <row r="95" spans="2:15" ht="15" customHeight="1">
      <c r="B95" s="17" t="s">
        <v>1052</v>
      </c>
      <c r="C95" s="18">
        <v>7</v>
      </c>
      <c r="I95" s="33">
        <v>185</v>
      </c>
      <c r="J95" s="6" t="s">
        <v>83</v>
      </c>
      <c r="K95" s="6" t="s">
        <v>436</v>
      </c>
      <c r="L95" s="6"/>
      <c r="M95" s="56"/>
      <c r="N95" s="5"/>
      <c r="O95" s="18"/>
    </row>
    <row r="96" spans="2:15" ht="15" customHeight="1">
      <c r="B96" s="17" t="s">
        <v>1053</v>
      </c>
      <c r="C96" s="18">
        <v>8</v>
      </c>
      <c r="I96" s="33">
        <v>187</v>
      </c>
      <c r="J96" s="6" t="s">
        <v>84</v>
      </c>
      <c r="K96" s="6" t="s">
        <v>437</v>
      </c>
      <c r="L96" s="6"/>
      <c r="M96" s="56"/>
      <c r="N96" s="5"/>
      <c r="O96" s="18"/>
    </row>
    <row r="97" spans="2:15" ht="15" customHeight="1">
      <c r="B97" s="17" t="s">
        <v>349</v>
      </c>
      <c r="C97" s="18">
        <v>9</v>
      </c>
      <c r="I97" s="33">
        <v>189</v>
      </c>
      <c r="J97" s="6" t="s">
        <v>85</v>
      </c>
      <c r="K97" s="6" t="s">
        <v>438</v>
      </c>
      <c r="L97" s="6"/>
      <c r="M97" s="56"/>
      <c r="N97" s="5"/>
      <c r="O97" s="18"/>
    </row>
    <row r="98" spans="2:15" ht="15" customHeight="1">
      <c r="B98" s="17" t="s">
        <v>353</v>
      </c>
      <c r="C98" s="18">
        <v>10</v>
      </c>
      <c r="I98" s="33">
        <v>191</v>
      </c>
      <c r="J98" s="6" t="s">
        <v>86</v>
      </c>
      <c r="K98" s="6" t="s">
        <v>439</v>
      </c>
      <c r="L98" s="6"/>
      <c r="M98" s="56"/>
      <c r="N98" s="5"/>
      <c r="O98" s="18"/>
    </row>
    <row r="99" spans="2:15" ht="15" customHeight="1">
      <c r="B99" s="17" t="s">
        <v>350</v>
      </c>
      <c r="C99" s="18">
        <v>11</v>
      </c>
      <c r="I99" s="33">
        <v>193</v>
      </c>
      <c r="J99" s="6" t="s">
        <v>87</v>
      </c>
      <c r="K99" s="6" t="s">
        <v>440</v>
      </c>
      <c r="L99" s="6"/>
      <c r="M99" s="56"/>
      <c r="N99" s="5"/>
      <c r="O99" s="18"/>
    </row>
    <row r="100" spans="2:15" ht="15" customHeight="1">
      <c r="B100" s="17" t="s">
        <v>351</v>
      </c>
      <c r="C100" s="18">
        <v>12</v>
      </c>
      <c r="I100" s="33">
        <v>195</v>
      </c>
      <c r="J100" s="6"/>
      <c r="K100" s="6" t="s">
        <v>365</v>
      </c>
      <c r="L100" s="6"/>
      <c r="M100" s="56"/>
      <c r="N100" s="5"/>
      <c r="O100" s="18"/>
    </row>
    <row r="101" spans="2:15" ht="15" customHeight="1" thickBot="1">
      <c r="B101" s="19" t="s">
        <v>669</v>
      </c>
      <c r="C101" s="22">
        <v>13</v>
      </c>
      <c r="I101" s="33">
        <v>197</v>
      </c>
      <c r="J101" s="6"/>
      <c r="K101" s="6" t="s">
        <v>365</v>
      </c>
      <c r="L101" s="6"/>
      <c r="M101" s="56"/>
      <c r="N101" s="5"/>
      <c r="O101" s="18"/>
    </row>
    <row r="102" spans="2:15" ht="15" customHeight="1" thickBot="1">
      <c r="I102" s="33">
        <v>199</v>
      </c>
      <c r="J102" s="6"/>
      <c r="K102" s="6" t="s">
        <v>365</v>
      </c>
      <c r="L102" s="6"/>
      <c r="M102" s="56"/>
      <c r="N102" s="5"/>
      <c r="O102" s="18"/>
    </row>
    <row r="103" spans="2:15" ht="15" customHeight="1" thickBot="1">
      <c r="B103" s="39" t="s">
        <v>1125</v>
      </c>
      <c r="C103" s="41" t="s">
        <v>1146</v>
      </c>
      <c r="I103" s="33">
        <v>201</v>
      </c>
      <c r="J103" s="6" t="s">
        <v>1216</v>
      </c>
      <c r="K103" s="6" t="s">
        <v>8</v>
      </c>
      <c r="L103" s="6"/>
      <c r="M103" s="56"/>
      <c r="N103" s="5"/>
      <c r="O103" s="18"/>
    </row>
    <row r="104" spans="2:15" ht="15" customHeight="1">
      <c r="B104" s="15" t="s">
        <v>1147</v>
      </c>
      <c r="C104" s="218">
        <v>1</v>
      </c>
      <c r="I104" s="33">
        <v>203</v>
      </c>
      <c r="J104" s="6" t="s">
        <v>677</v>
      </c>
      <c r="K104" s="6" t="s">
        <v>854</v>
      </c>
      <c r="L104" s="6"/>
      <c r="M104" s="56"/>
      <c r="N104" s="5"/>
      <c r="O104" s="18"/>
    </row>
    <row r="105" spans="2:15" ht="15" customHeight="1">
      <c r="B105" s="17" t="s">
        <v>1148</v>
      </c>
      <c r="C105" s="18">
        <v>2</v>
      </c>
      <c r="I105" s="33">
        <v>205</v>
      </c>
      <c r="J105" s="6" t="s">
        <v>88</v>
      </c>
      <c r="K105" s="6" t="s">
        <v>441</v>
      </c>
      <c r="L105" s="6"/>
      <c r="M105" s="56"/>
      <c r="N105" s="5"/>
      <c r="O105" s="18"/>
    </row>
    <row r="106" spans="2:15" ht="15" customHeight="1" thickBot="1">
      <c r="B106" s="19" t="s">
        <v>1149</v>
      </c>
      <c r="C106" s="22">
        <v>3</v>
      </c>
      <c r="I106" s="33">
        <v>207</v>
      </c>
      <c r="J106" s="6" t="s">
        <v>1217</v>
      </c>
      <c r="K106" s="6" t="s">
        <v>853</v>
      </c>
      <c r="L106" s="6"/>
      <c r="M106" s="56"/>
      <c r="N106" s="5"/>
      <c r="O106" s="18"/>
    </row>
    <row r="107" spans="2:15" ht="15" customHeight="1">
      <c r="I107" s="33">
        <v>209</v>
      </c>
      <c r="J107" s="6" t="s">
        <v>1218</v>
      </c>
      <c r="K107" s="6" t="s">
        <v>852</v>
      </c>
      <c r="L107" s="6"/>
      <c r="M107" s="56"/>
      <c r="N107" s="5"/>
      <c r="O107" s="18"/>
    </row>
    <row r="108" spans="2:15" ht="15" customHeight="1">
      <c r="I108" s="33">
        <v>211</v>
      </c>
      <c r="J108" s="6" t="s">
        <v>89</v>
      </c>
      <c r="K108" s="6" t="s">
        <v>1076</v>
      </c>
      <c r="L108" s="6"/>
      <c r="M108" s="56"/>
      <c r="N108" s="5"/>
      <c r="O108" s="18"/>
    </row>
    <row r="109" spans="2:15" ht="15" customHeight="1">
      <c r="I109" s="33">
        <v>213</v>
      </c>
      <c r="J109" s="6" t="s">
        <v>90</v>
      </c>
      <c r="K109" s="6" t="s">
        <v>442</v>
      </c>
      <c r="L109" s="6"/>
      <c r="M109" s="56"/>
      <c r="N109" s="5"/>
      <c r="O109" s="18"/>
    </row>
    <row r="110" spans="2:15" ht="15" customHeight="1">
      <c r="I110" s="33">
        <v>215</v>
      </c>
      <c r="J110" s="6"/>
      <c r="K110" s="6"/>
      <c r="L110" s="6"/>
      <c r="M110" s="56"/>
      <c r="N110" s="5"/>
      <c r="O110" s="18"/>
    </row>
    <row r="111" spans="2:15" ht="15" customHeight="1">
      <c r="I111" s="33">
        <v>217</v>
      </c>
      <c r="J111" s="6" t="s">
        <v>91</v>
      </c>
      <c r="K111" s="6" t="s">
        <v>443</v>
      </c>
      <c r="L111" s="6"/>
      <c r="M111" s="56"/>
      <c r="N111" s="5"/>
      <c r="O111" s="18"/>
    </row>
    <row r="112" spans="2:15" ht="15" customHeight="1">
      <c r="I112" s="33">
        <v>219</v>
      </c>
      <c r="J112" s="6" t="s">
        <v>92</v>
      </c>
      <c r="K112" s="6" t="s">
        <v>444</v>
      </c>
      <c r="L112" s="6"/>
      <c r="M112" s="56"/>
      <c r="N112" s="5"/>
      <c r="O112" s="18"/>
    </row>
    <row r="113" spans="9:15" ht="15" customHeight="1">
      <c r="I113" s="33">
        <v>221</v>
      </c>
      <c r="J113" s="6" t="s">
        <v>93</v>
      </c>
      <c r="K113" s="6" t="s">
        <v>445</v>
      </c>
      <c r="L113" s="6"/>
      <c r="M113" s="56"/>
      <c r="N113" s="5"/>
      <c r="O113" s="18"/>
    </row>
    <row r="114" spans="9:15" ht="15" customHeight="1">
      <c r="I114" s="33">
        <v>223</v>
      </c>
      <c r="J114" s="6" t="s">
        <v>94</v>
      </c>
      <c r="K114" s="6" t="s">
        <v>446</v>
      </c>
      <c r="L114" s="6"/>
      <c r="M114" s="56"/>
      <c r="N114" s="5"/>
      <c r="O114" s="18"/>
    </row>
    <row r="115" spans="9:15" ht="15" customHeight="1">
      <c r="I115" s="33">
        <v>225</v>
      </c>
      <c r="J115" s="6" t="s">
        <v>95</v>
      </c>
      <c r="K115" s="6" t="s">
        <v>447</v>
      </c>
      <c r="L115" s="6"/>
      <c r="M115" s="56"/>
      <c r="N115" s="5"/>
      <c r="O115" s="18"/>
    </row>
    <row r="116" spans="9:15" ht="15" customHeight="1">
      <c r="I116" s="33">
        <v>227</v>
      </c>
      <c r="J116" s="6" t="s">
        <v>96</v>
      </c>
      <c r="K116" s="6" t="s">
        <v>448</v>
      </c>
      <c r="L116" s="6"/>
      <c r="M116" s="56"/>
      <c r="N116" s="5"/>
      <c r="O116" s="18"/>
    </row>
    <row r="117" spans="9:15" ht="15" customHeight="1">
      <c r="I117" s="33">
        <v>229</v>
      </c>
      <c r="J117" s="6" t="s">
        <v>97</v>
      </c>
      <c r="K117" s="6" t="s">
        <v>449</v>
      </c>
      <c r="L117" s="6"/>
      <c r="M117" s="56"/>
      <c r="N117" s="5"/>
      <c r="O117" s="18"/>
    </row>
    <row r="118" spans="9:15" ht="15" customHeight="1">
      <c r="I118" s="33">
        <v>231</v>
      </c>
      <c r="J118" s="6" t="s">
        <v>98</v>
      </c>
      <c r="K118" s="6" t="s">
        <v>450</v>
      </c>
      <c r="L118" s="6"/>
      <c r="M118" s="56"/>
      <c r="N118" s="5"/>
      <c r="O118" s="18"/>
    </row>
    <row r="119" spans="9:15" ht="15" customHeight="1">
      <c r="I119" s="33">
        <v>233</v>
      </c>
      <c r="J119" s="6" t="s">
        <v>99</v>
      </c>
      <c r="K119" s="6" t="s">
        <v>451</v>
      </c>
      <c r="L119" s="6"/>
      <c r="M119" s="56"/>
      <c r="N119" s="5"/>
      <c r="O119" s="18"/>
    </row>
    <row r="120" spans="9:15" ht="15" customHeight="1">
      <c r="I120" s="33">
        <v>235</v>
      </c>
      <c r="J120" s="6" t="s">
        <v>100</v>
      </c>
      <c r="K120" s="6" t="s">
        <v>452</v>
      </c>
      <c r="L120" s="6"/>
      <c r="M120" s="56"/>
      <c r="N120" s="5"/>
      <c r="O120" s="18"/>
    </row>
    <row r="121" spans="9:15" ht="15" customHeight="1">
      <c r="I121" s="33">
        <v>237</v>
      </c>
      <c r="J121" s="6" t="s">
        <v>101</v>
      </c>
      <c r="K121" s="6" t="s">
        <v>453</v>
      </c>
      <c r="L121" s="6"/>
      <c r="M121" s="56"/>
      <c r="N121" s="5"/>
      <c r="O121" s="18"/>
    </row>
    <row r="122" spans="9:15" ht="15" customHeight="1">
      <c r="I122" s="33">
        <v>239</v>
      </c>
      <c r="J122" s="6" t="s">
        <v>1038</v>
      </c>
      <c r="K122" s="6" t="s">
        <v>1039</v>
      </c>
      <c r="L122" s="6"/>
      <c r="M122" s="56"/>
      <c r="N122" s="5"/>
      <c r="O122" s="18"/>
    </row>
    <row r="123" spans="9:15" ht="15" customHeight="1">
      <c r="I123" s="33">
        <v>241</v>
      </c>
      <c r="J123" s="6" t="s">
        <v>102</v>
      </c>
      <c r="K123" s="6" t="s">
        <v>454</v>
      </c>
      <c r="L123" s="6"/>
      <c r="M123" s="56"/>
      <c r="N123" s="5"/>
      <c r="O123" s="18"/>
    </row>
    <row r="124" spans="9:15" ht="15" customHeight="1">
      <c r="I124" s="33">
        <v>243</v>
      </c>
      <c r="J124" s="6" t="s">
        <v>1040</v>
      </c>
      <c r="K124" s="6" t="s">
        <v>1041</v>
      </c>
      <c r="L124" s="6"/>
      <c r="M124" s="56"/>
      <c r="N124" s="5"/>
      <c r="O124" s="18"/>
    </row>
    <row r="125" spans="9:15" ht="15" customHeight="1">
      <c r="I125" s="33">
        <v>245</v>
      </c>
      <c r="J125" s="6" t="s">
        <v>103</v>
      </c>
      <c r="K125" s="6" t="s">
        <v>455</v>
      </c>
      <c r="L125" s="6"/>
      <c r="M125" s="56"/>
      <c r="N125" s="5"/>
      <c r="O125" s="18"/>
    </row>
    <row r="126" spans="9:15" ht="15" customHeight="1">
      <c r="I126" s="33">
        <v>247</v>
      </c>
      <c r="J126" s="6" t="s">
        <v>104</v>
      </c>
      <c r="K126" s="6" t="s">
        <v>456</v>
      </c>
      <c r="L126" s="6"/>
      <c r="M126" s="56"/>
      <c r="N126" s="5"/>
      <c r="O126" s="18"/>
    </row>
    <row r="127" spans="9:15" ht="15" customHeight="1">
      <c r="I127" s="33">
        <v>249</v>
      </c>
      <c r="J127" s="6" t="s">
        <v>105</v>
      </c>
      <c r="K127" s="6" t="s">
        <v>457</v>
      </c>
      <c r="L127" s="6"/>
      <c r="M127" s="56"/>
      <c r="N127" s="5"/>
      <c r="O127" s="18"/>
    </row>
    <row r="128" spans="9:15" ht="15" customHeight="1">
      <c r="I128" s="33">
        <v>251</v>
      </c>
      <c r="J128" s="6" t="s">
        <v>106</v>
      </c>
      <c r="K128" s="6" t="s">
        <v>458</v>
      </c>
      <c r="L128" s="6"/>
      <c r="M128" s="56"/>
      <c r="N128" s="5"/>
      <c r="O128" s="18"/>
    </row>
    <row r="129" spans="9:15" ht="15" customHeight="1">
      <c r="I129" s="33">
        <v>253</v>
      </c>
      <c r="J129" s="6" t="s">
        <v>860</v>
      </c>
      <c r="K129" s="6" t="s">
        <v>861</v>
      </c>
      <c r="L129" s="6"/>
      <c r="M129" s="56"/>
      <c r="N129" s="5"/>
      <c r="O129" s="18"/>
    </row>
    <row r="130" spans="9:15" ht="15" customHeight="1">
      <c r="I130" s="33">
        <v>255</v>
      </c>
      <c r="J130" s="6" t="s">
        <v>862</v>
      </c>
      <c r="K130" s="6" t="s">
        <v>863</v>
      </c>
      <c r="L130" s="6"/>
      <c r="M130" s="56"/>
      <c r="N130" s="5"/>
      <c r="O130" s="18"/>
    </row>
    <row r="131" spans="9:15" ht="15" customHeight="1">
      <c r="I131" s="33">
        <v>257</v>
      </c>
      <c r="J131" s="6"/>
      <c r="K131" s="6" t="s">
        <v>365</v>
      </c>
      <c r="L131" s="6"/>
      <c r="M131" s="56"/>
      <c r="N131" s="5"/>
      <c r="O131" s="18"/>
    </row>
    <row r="132" spans="9:15" ht="15" customHeight="1">
      <c r="I132" s="33">
        <v>259</v>
      </c>
      <c r="J132" s="6" t="s">
        <v>107</v>
      </c>
      <c r="K132" s="6" t="s">
        <v>459</v>
      </c>
      <c r="L132" s="6"/>
      <c r="M132" s="56"/>
      <c r="N132" s="5"/>
      <c r="O132" s="18"/>
    </row>
    <row r="133" spans="9:15" ht="15" customHeight="1">
      <c r="I133" s="33">
        <v>261</v>
      </c>
      <c r="J133" s="6" t="s">
        <v>108</v>
      </c>
      <c r="K133" s="6" t="s">
        <v>460</v>
      </c>
      <c r="L133" s="6"/>
      <c r="M133" s="56"/>
      <c r="N133" s="5"/>
      <c r="O133" s="18"/>
    </row>
    <row r="134" spans="9:15" ht="15" customHeight="1">
      <c r="I134" s="33">
        <v>263</v>
      </c>
      <c r="J134" s="6" t="s">
        <v>109</v>
      </c>
      <c r="K134" s="6" t="s">
        <v>461</v>
      </c>
      <c r="L134" s="6"/>
      <c r="M134" s="56"/>
      <c r="N134" s="5"/>
      <c r="O134" s="18"/>
    </row>
    <row r="135" spans="9:15" ht="15" customHeight="1">
      <c r="I135" s="33">
        <v>265</v>
      </c>
      <c r="J135" s="6" t="s">
        <v>110</v>
      </c>
      <c r="K135" s="6" t="s">
        <v>462</v>
      </c>
      <c r="L135" s="6"/>
      <c r="M135" s="56"/>
      <c r="N135" s="5"/>
      <c r="O135" s="18"/>
    </row>
    <row r="136" spans="9:15" ht="15" customHeight="1">
      <c r="I136" s="33">
        <v>267</v>
      </c>
      <c r="J136" s="6" t="s">
        <v>111</v>
      </c>
      <c r="K136" s="6" t="s">
        <v>463</v>
      </c>
      <c r="L136" s="6"/>
      <c r="M136" s="56"/>
      <c r="N136" s="5"/>
      <c r="O136" s="18"/>
    </row>
    <row r="137" spans="9:15" ht="15" customHeight="1">
      <c r="I137" s="33">
        <v>269</v>
      </c>
      <c r="J137" s="6" t="s">
        <v>112</v>
      </c>
      <c r="K137" s="6" t="s">
        <v>464</v>
      </c>
      <c r="L137" s="6"/>
      <c r="M137" s="56"/>
      <c r="N137" s="5"/>
      <c r="O137" s="18"/>
    </row>
    <row r="138" spans="9:15" ht="15" customHeight="1">
      <c r="I138" s="33">
        <v>271</v>
      </c>
      <c r="J138" s="6" t="s">
        <v>113</v>
      </c>
      <c r="K138" s="6" t="s">
        <v>465</v>
      </c>
      <c r="L138" s="6"/>
      <c r="M138" s="56"/>
      <c r="N138" s="5"/>
      <c r="O138" s="18"/>
    </row>
    <row r="139" spans="9:15" ht="15" customHeight="1">
      <c r="I139" s="33">
        <v>273</v>
      </c>
      <c r="J139" s="6" t="s">
        <v>114</v>
      </c>
      <c r="K139" s="6" t="s">
        <v>466</v>
      </c>
      <c r="L139" s="6"/>
      <c r="M139" s="56"/>
      <c r="N139" s="5"/>
      <c r="O139" s="18"/>
    </row>
    <row r="140" spans="9:15" ht="15" customHeight="1">
      <c r="I140" s="33">
        <v>275</v>
      </c>
      <c r="J140" s="6" t="s">
        <v>115</v>
      </c>
      <c r="K140" s="6" t="s">
        <v>467</v>
      </c>
      <c r="L140" s="6"/>
      <c r="M140" s="56"/>
      <c r="N140" s="5"/>
      <c r="O140" s="18"/>
    </row>
    <row r="141" spans="9:15" ht="15" customHeight="1">
      <c r="I141" s="33">
        <v>277</v>
      </c>
      <c r="J141" s="6" t="s">
        <v>116</v>
      </c>
      <c r="K141" s="6" t="s">
        <v>468</v>
      </c>
      <c r="L141" s="6"/>
      <c r="M141" s="56"/>
      <c r="N141" s="5"/>
      <c r="O141" s="18"/>
    </row>
    <row r="142" spans="9:15" ht="15" customHeight="1">
      <c r="I142" s="33">
        <v>279</v>
      </c>
      <c r="J142" s="6" t="s">
        <v>117</v>
      </c>
      <c r="K142" s="6" t="s">
        <v>469</v>
      </c>
      <c r="L142" s="6"/>
      <c r="M142" s="56"/>
      <c r="N142" s="5"/>
      <c r="O142" s="18"/>
    </row>
    <row r="143" spans="9:15" ht="15" customHeight="1">
      <c r="I143" s="33">
        <v>281</v>
      </c>
      <c r="J143" s="6" t="s">
        <v>118</v>
      </c>
      <c r="K143" s="6" t="s">
        <v>470</v>
      </c>
      <c r="L143" s="6"/>
      <c r="M143" s="56"/>
      <c r="N143" s="5"/>
      <c r="O143" s="18"/>
    </row>
    <row r="144" spans="9:15" ht="15" customHeight="1">
      <c r="I144" s="33">
        <v>283</v>
      </c>
      <c r="J144" s="6" t="s">
        <v>119</v>
      </c>
      <c r="K144" s="6" t="s">
        <v>471</v>
      </c>
      <c r="L144" s="6"/>
      <c r="M144" s="56"/>
      <c r="N144" s="5"/>
      <c r="O144" s="18"/>
    </row>
    <row r="145" spans="9:15" ht="15" customHeight="1">
      <c r="I145" s="33">
        <v>285</v>
      </c>
      <c r="J145" s="6" t="s">
        <v>120</v>
      </c>
      <c r="K145" s="6" t="s">
        <v>472</v>
      </c>
      <c r="L145" s="6"/>
      <c r="M145" s="56"/>
      <c r="N145" s="5"/>
      <c r="O145" s="18"/>
    </row>
    <row r="146" spans="9:15" ht="15" customHeight="1">
      <c r="I146" s="33">
        <v>287</v>
      </c>
      <c r="J146" s="6"/>
      <c r="K146" s="6"/>
      <c r="L146" s="6"/>
      <c r="M146" s="56"/>
      <c r="N146" s="5" t="s">
        <v>121</v>
      </c>
      <c r="O146" s="18" t="s">
        <v>473</v>
      </c>
    </row>
    <row r="147" spans="9:15" ht="15" customHeight="1">
      <c r="I147" s="33">
        <v>289</v>
      </c>
      <c r="J147" s="6" t="s">
        <v>122</v>
      </c>
      <c r="K147" s="6" t="s">
        <v>474</v>
      </c>
      <c r="L147" s="6"/>
      <c r="M147" s="56"/>
      <c r="N147" s="5"/>
      <c r="O147" s="18"/>
    </row>
    <row r="148" spans="9:15" ht="15" customHeight="1">
      <c r="I148" s="33">
        <v>291</v>
      </c>
      <c r="J148" s="6" t="s">
        <v>124</v>
      </c>
      <c r="K148" s="6" t="s">
        <v>475</v>
      </c>
      <c r="L148" s="6"/>
      <c r="M148" s="56"/>
      <c r="N148" s="5"/>
      <c r="O148" s="18"/>
    </row>
    <row r="149" spans="9:15" ht="15" customHeight="1">
      <c r="I149" s="33">
        <v>293</v>
      </c>
      <c r="J149" s="6" t="s">
        <v>125</v>
      </c>
      <c r="K149" s="6" t="s">
        <v>476</v>
      </c>
      <c r="L149" s="6"/>
      <c r="M149" s="56"/>
      <c r="N149" s="5"/>
      <c r="O149" s="18"/>
    </row>
    <row r="150" spans="9:15" ht="15" customHeight="1">
      <c r="I150" s="33">
        <v>295</v>
      </c>
      <c r="J150" s="6" t="s">
        <v>126</v>
      </c>
      <c r="K150" s="6" t="s">
        <v>477</v>
      </c>
      <c r="L150" s="6"/>
      <c r="M150" s="56"/>
      <c r="N150" s="5"/>
      <c r="O150" s="18"/>
    </row>
    <row r="151" spans="9:15" ht="15" customHeight="1">
      <c r="I151" s="33">
        <v>297</v>
      </c>
      <c r="J151" s="6" t="s">
        <v>127</v>
      </c>
      <c r="K151" s="6" t="s">
        <v>478</v>
      </c>
      <c r="L151" s="6"/>
      <c r="M151" s="56"/>
      <c r="N151" s="5"/>
      <c r="O151" s="18"/>
    </row>
    <row r="152" spans="9:15" ht="15" customHeight="1">
      <c r="I152" s="33">
        <v>299</v>
      </c>
      <c r="J152" s="6" t="s">
        <v>128</v>
      </c>
      <c r="K152" s="6" t="s">
        <v>479</v>
      </c>
      <c r="L152" s="6"/>
      <c r="M152" s="56"/>
      <c r="N152" s="5"/>
      <c r="O152" s="18"/>
    </row>
    <row r="153" spans="9:15" ht="15" customHeight="1">
      <c r="I153" s="33">
        <v>301</v>
      </c>
      <c r="J153" s="6" t="s">
        <v>129</v>
      </c>
      <c r="K153" s="6" t="s">
        <v>480</v>
      </c>
      <c r="L153" s="6"/>
      <c r="M153" s="56"/>
      <c r="N153" s="5"/>
      <c r="O153" s="18"/>
    </row>
    <row r="154" spans="9:15" ht="15" customHeight="1">
      <c r="I154" s="33">
        <v>303</v>
      </c>
      <c r="J154" s="6" t="s">
        <v>130</v>
      </c>
      <c r="K154" s="6" t="s">
        <v>481</v>
      </c>
      <c r="L154" s="6"/>
      <c r="M154" s="56"/>
      <c r="N154" s="5"/>
      <c r="O154" s="18"/>
    </row>
    <row r="155" spans="9:15" ht="15" customHeight="1">
      <c r="I155" s="33">
        <v>305</v>
      </c>
      <c r="J155" s="6" t="s">
        <v>131</v>
      </c>
      <c r="K155" s="6" t="s">
        <v>482</v>
      </c>
      <c r="L155" s="6"/>
      <c r="M155" s="56"/>
      <c r="N155" s="5"/>
      <c r="O155" s="18"/>
    </row>
    <row r="156" spans="9:15" ht="15" customHeight="1">
      <c r="I156" s="33">
        <v>307</v>
      </c>
      <c r="J156" s="6" t="s">
        <v>1156</v>
      </c>
      <c r="K156" s="6" t="s">
        <v>1157</v>
      </c>
      <c r="L156" s="6"/>
      <c r="M156" s="56"/>
      <c r="N156" s="5"/>
      <c r="O156" s="18"/>
    </row>
    <row r="157" spans="9:15" ht="15" customHeight="1">
      <c r="I157" s="33">
        <v>309</v>
      </c>
      <c r="J157" s="6" t="s">
        <v>132</v>
      </c>
      <c r="K157" s="6" t="s">
        <v>483</v>
      </c>
      <c r="L157" s="6"/>
      <c r="M157" s="56"/>
      <c r="N157" s="5"/>
      <c r="O157" s="18"/>
    </row>
    <row r="158" spans="9:15" ht="15" customHeight="1">
      <c r="I158" s="33">
        <v>311</v>
      </c>
      <c r="J158" s="6" t="s">
        <v>133</v>
      </c>
      <c r="K158" s="6" t="s">
        <v>484</v>
      </c>
      <c r="L158" s="6"/>
      <c r="M158" s="56"/>
      <c r="N158" s="5"/>
      <c r="O158" s="18"/>
    </row>
    <row r="159" spans="9:15" ht="15" customHeight="1">
      <c r="I159" s="33">
        <v>313</v>
      </c>
      <c r="J159" s="6" t="s">
        <v>134</v>
      </c>
      <c r="K159" s="6" t="s">
        <v>485</v>
      </c>
      <c r="L159" s="6"/>
      <c r="M159" s="56"/>
      <c r="N159" s="5"/>
      <c r="O159" s="18"/>
    </row>
    <row r="160" spans="9:15" ht="15" customHeight="1">
      <c r="I160" s="33">
        <v>315</v>
      </c>
      <c r="J160" s="6" t="s">
        <v>135</v>
      </c>
      <c r="K160" s="6" t="s">
        <v>486</v>
      </c>
      <c r="L160" s="6"/>
      <c r="M160" s="56"/>
      <c r="N160" s="5"/>
      <c r="O160" s="18"/>
    </row>
    <row r="161" spans="9:15" ht="15" customHeight="1">
      <c r="I161" s="33">
        <v>317</v>
      </c>
      <c r="J161" s="6" t="s">
        <v>136</v>
      </c>
      <c r="K161" s="6" t="s">
        <v>487</v>
      </c>
      <c r="L161" s="6"/>
      <c r="M161" s="56"/>
      <c r="N161" s="5"/>
      <c r="O161" s="18"/>
    </row>
    <row r="162" spans="9:15" ht="15" customHeight="1">
      <c r="I162" s="33">
        <v>319</v>
      </c>
      <c r="J162" s="6" t="s">
        <v>678</v>
      </c>
      <c r="K162" s="6" t="s">
        <v>488</v>
      </c>
      <c r="L162" s="6"/>
      <c r="M162" s="56"/>
      <c r="N162" s="5"/>
      <c r="O162" s="18"/>
    </row>
    <row r="163" spans="9:15" ht="15" customHeight="1">
      <c r="I163" s="33">
        <v>321</v>
      </c>
      <c r="J163" s="6" t="s">
        <v>679</v>
      </c>
      <c r="K163" s="6" t="s">
        <v>489</v>
      </c>
      <c r="L163" s="6"/>
      <c r="M163" s="56"/>
      <c r="N163" s="5"/>
      <c r="O163" s="18"/>
    </row>
    <row r="164" spans="9:15" ht="15" customHeight="1">
      <c r="I164" s="33">
        <v>323</v>
      </c>
      <c r="J164" s="6" t="s">
        <v>680</v>
      </c>
      <c r="K164" s="6" t="s">
        <v>490</v>
      </c>
      <c r="L164" s="6"/>
      <c r="M164" s="56"/>
      <c r="N164" s="5"/>
      <c r="O164" s="18"/>
    </row>
    <row r="165" spans="9:15" ht="15" customHeight="1">
      <c r="I165" s="33">
        <v>325</v>
      </c>
      <c r="J165" s="6" t="s">
        <v>681</v>
      </c>
      <c r="K165" s="6" t="s">
        <v>491</v>
      </c>
      <c r="L165" s="6"/>
      <c r="M165" s="56"/>
      <c r="N165" s="5"/>
      <c r="O165" s="18"/>
    </row>
    <row r="166" spans="9:15" ht="15" customHeight="1">
      <c r="I166" s="33">
        <v>327</v>
      </c>
      <c r="J166" s="6" t="s">
        <v>682</v>
      </c>
      <c r="K166" s="6" t="s">
        <v>492</v>
      </c>
      <c r="L166" s="6"/>
      <c r="M166" s="56"/>
      <c r="N166" s="5"/>
      <c r="O166" s="18"/>
    </row>
    <row r="167" spans="9:15" ht="15" customHeight="1">
      <c r="I167" s="33">
        <v>329</v>
      </c>
      <c r="J167" s="6" t="s">
        <v>683</v>
      </c>
      <c r="K167" s="6" t="s">
        <v>493</v>
      </c>
      <c r="L167" s="6"/>
      <c r="M167" s="56"/>
      <c r="N167" s="5"/>
      <c r="O167" s="18"/>
    </row>
    <row r="168" spans="9:15" ht="15" customHeight="1">
      <c r="I168" s="33">
        <v>331</v>
      </c>
      <c r="J168" s="6" t="s">
        <v>684</v>
      </c>
      <c r="K168" s="6" t="s">
        <v>494</v>
      </c>
      <c r="L168" s="6"/>
      <c r="M168" s="56"/>
      <c r="N168" s="5"/>
      <c r="O168" s="18"/>
    </row>
    <row r="169" spans="9:15" ht="15" customHeight="1">
      <c r="I169" s="33">
        <v>333</v>
      </c>
      <c r="J169" s="6" t="s">
        <v>879</v>
      </c>
      <c r="K169" s="6" t="s">
        <v>495</v>
      </c>
      <c r="L169" s="6"/>
      <c r="M169" s="56"/>
      <c r="N169" s="5"/>
      <c r="O169" s="18"/>
    </row>
    <row r="170" spans="9:15" ht="15" customHeight="1">
      <c r="I170" s="33">
        <v>335</v>
      </c>
      <c r="J170" s="6" t="s">
        <v>923</v>
      </c>
      <c r="K170" s="6" t="s">
        <v>851</v>
      </c>
      <c r="L170" s="6"/>
      <c r="M170" s="56"/>
      <c r="N170" s="5" t="s">
        <v>685</v>
      </c>
      <c r="O170" s="18" t="s">
        <v>851</v>
      </c>
    </row>
    <row r="171" spans="9:15" ht="15" customHeight="1">
      <c r="I171" s="33">
        <v>337</v>
      </c>
      <c r="J171" s="6" t="s">
        <v>137</v>
      </c>
      <c r="K171" s="6" t="s">
        <v>496</v>
      </c>
      <c r="L171" s="6"/>
      <c r="M171" s="56"/>
      <c r="N171" s="5"/>
      <c r="O171" s="18"/>
    </row>
    <row r="172" spans="9:15" ht="15" customHeight="1">
      <c r="I172" s="33">
        <v>339</v>
      </c>
      <c r="J172" s="6" t="s">
        <v>878</v>
      </c>
      <c r="K172" s="6" t="s">
        <v>889</v>
      </c>
      <c r="L172" s="6"/>
      <c r="M172" s="56"/>
      <c r="N172" s="5"/>
      <c r="O172" s="18"/>
    </row>
    <row r="173" spans="9:15" ht="15" customHeight="1">
      <c r="I173" s="33">
        <v>341</v>
      </c>
      <c r="J173" s="6" t="s">
        <v>138</v>
      </c>
      <c r="K173" s="6" t="s">
        <v>497</v>
      </c>
      <c r="L173" s="6"/>
      <c r="M173" s="56"/>
      <c r="N173" s="5"/>
      <c r="O173" s="18"/>
    </row>
    <row r="174" spans="9:15" ht="15" customHeight="1">
      <c r="I174" s="33">
        <v>343</v>
      </c>
      <c r="J174" s="6" t="s">
        <v>139</v>
      </c>
      <c r="K174" s="6" t="s">
        <v>498</v>
      </c>
      <c r="L174" s="6"/>
      <c r="M174" s="56"/>
      <c r="N174" s="5"/>
      <c r="O174" s="18"/>
    </row>
    <row r="175" spans="9:15" ht="15" customHeight="1">
      <c r="I175" s="33">
        <v>345</v>
      </c>
      <c r="J175" s="6" t="s">
        <v>140</v>
      </c>
      <c r="K175" s="6" t="s">
        <v>499</v>
      </c>
      <c r="L175" s="6"/>
      <c r="M175" s="56"/>
      <c r="N175" s="5"/>
      <c r="O175" s="18"/>
    </row>
    <row r="176" spans="9:15" ht="15" customHeight="1">
      <c r="I176" s="33">
        <v>347</v>
      </c>
      <c r="J176" s="6" t="s">
        <v>141</v>
      </c>
      <c r="K176" s="6" t="s">
        <v>500</v>
      </c>
      <c r="L176" s="6"/>
      <c r="M176" s="56"/>
      <c r="N176" s="5"/>
      <c r="O176" s="18"/>
    </row>
    <row r="177" spans="9:15" ht="15" customHeight="1">
      <c r="I177" s="33">
        <v>349</v>
      </c>
      <c r="J177" s="6" t="s">
        <v>142</v>
      </c>
      <c r="K177" s="6" t="s">
        <v>501</v>
      </c>
      <c r="L177" s="6"/>
      <c r="M177" s="56"/>
      <c r="N177" s="5"/>
      <c r="O177" s="18"/>
    </row>
    <row r="178" spans="9:15" ht="15" customHeight="1">
      <c r="I178" s="33">
        <v>351</v>
      </c>
      <c r="J178" s="6"/>
      <c r="K178" s="6" t="s">
        <v>365</v>
      </c>
      <c r="L178" s="6"/>
      <c r="M178" s="56"/>
      <c r="N178" s="5"/>
      <c r="O178" s="18"/>
    </row>
    <row r="179" spans="9:15" ht="15" customHeight="1">
      <c r="I179" s="33">
        <v>353</v>
      </c>
      <c r="J179" s="6" t="s">
        <v>143</v>
      </c>
      <c r="K179" s="6" t="s">
        <v>502</v>
      </c>
      <c r="L179" s="6"/>
      <c r="M179" s="56"/>
      <c r="N179" s="5"/>
      <c r="O179" s="18"/>
    </row>
    <row r="180" spans="9:15" ht="15" customHeight="1">
      <c r="I180" s="33">
        <v>355</v>
      </c>
      <c r="J180" s="6" t="s">
        <v>1219</v>
      </c>
      <c r="K180" s="6" t="s">
        <v>850</v>
      </c>
      <c r="L180" s="6"/>
      <c r="M180" s="56"/>
      <c r="N180" s="5"/>
      <c r="O180" s="18"/>
    </row>
    <row r="181" spans="9:15" ht="15" customHeight="1">
      <c r="I181" s="33">
        <v>357</v>
      </c>
      <c r="J181" s="6" t="s">
        <v>144</v>
      </c>
      <c r="K181" s="6" t="s">
        <v>503</v>
      </c>
      <c r="L181" s="6"/>
      <c r="M181" s="56"/>
      <c r="N181" s="5"/>
      <c r="O181" s="18"/>
    </row>
    <row r="182" spans="9:15" ht="15" customHeight="1">
      <c r="I182" s="33">
        <v>359</v>
      </c>
      <c r="J182" s="6" t="s">
        <v>145</v>
      </c>
      <c r="K182" s="6" t="s">
        <v>504</v>
      </c>
      <c r="L182" s="6"/>
      <c r="M182" s="56"/>
      <c r="N182" s="5"/>
      <c r="O182" s="18"/>
    </row>
    <row r="183" spans="9:15" ht="15" customHeight="1">
      <c r="I183" s="33">
        <v>361</v>
      </c>
      <c r="J183" s="6" t="s">
        <v>146</v>
      </c>
      <c r="K183" s="6" t="s">
        <v>505</v>
      </c>
      <c r="L183" s="6"/>
      <c r="M183" s="56"/>
      <c r="N183" s="5"/>
      <c r="O183" s="18"/>
    </row>
    <row r="184" spans="9:15" ht="15" customHeight="1">
      <c r="I184" s="33">
        <v>363</v>
      </c>
      <c r="J184" s="6" t="s">
        <v>1220</v>
      </c>
      <c r="K184" s="6" t="s">
        <v>849</v>
      </c>
      <c r="L184" s="6"/>
      <c r="M184" s="56"/>
      <c r="N184" s="5"/>
      <c r="O184" s="18"/>
    </row>
    <row r="185" spans="9:15" ht="15" customHeight="1">
      <c r="I185" s="33">
        <v>365</v>
      </c>
      <c r="J185" s="6" t="s">
        <v>147</v>
      </c>
      <c r="K185" s="6" t="s">
        <v>506</v>
      </c>
      <c r="L185" s="6"/>
      <c r="M185" s="56"/>
      <c r="N185" s="5"/>
      <c r="O185" s="18"/>
    </row>
    <row r="186" spans="9:15" ht="15" customHeight="1">
      <c r="I186" s="33">
        <v>367</v>
      </c>
      <c r="J186" s="6" t="s">
        <v>148</v>
      </c>
      <c r="K186" s="6" t="s">
        <v>507</v>
      </c>
      <c r="L186" s="6"/>
      <c r="M186" s="56"/>
      <c r="N186" s="5"/>
      <c r="O186" s="18"/>
    </row>
    <row r="187" spans="9:15" ht="15" customHeight="1">
      <c r="I187" s="33">
        <v>369</v>
      </c>
      <c r="J187" s="6"/>
      <c r="K187" s="6" t="s">
        <v>365</v>
      </c>
      <c r="L187" s="6"/>
      <c r="M187" s="56"/>
      <c r="N187" s="5"/>
      <c r="O187" s="18"/>
    </row>
    <row r="188" spans="9:15" ht="15" customHeight="1">
      <c r="I188" s="33">
        <v>371</v>
      </c>
      <c r="J188" s="6" t="s">
        <v>149</v>
      </c>
      <c r="K188" s="6" t="s">
        <v>508</v>
      </c>
      <c r="L188" s="6"/>
      <c r="M188" s="56"/>
      <c r="N188" s="5"/>
      <c r="O188" s="18"/>
    </row>
    <row r="189" spans="9:15" ht="15" customHeight="1">
      <c r="I189" s="33">
        <v>373</v>
      </c>
      <c r="J189" s="6" t="s">
        <v>1221</v>
      </c>
      <c r="K189" s="6" t="s">
        <v>848</v>
      </c>
      <c r="L189" s="6"/>
      <c r="M189" s="56"/>
      <c r="N189" s="5"/>
      <c r="O189" s="18"/>
    </row>
    <row r="190" spans="9:15" ht="15" customHeight="1">
      <c r="I190" s="33">
        <v>375</v>
      </c>
      <c r="J190" s="6" t="s">
        <v>150</v>
      </c>
      <c r="K190" s="6" t="s">
        <v>509</v>
      </c>
      <c r="L190" s="6"/>
      <c r="M190" s="56"/>
      <c r="N190" s="5"/>
      <c r="O190" s="18"/>
    </row>
    <row r="191" spans="9:15" ht="15" customHeight="1">
      <c r="I191" s="33">
        <v>377</v>
      </c>
      <c r="J191" s="6" t="s">
        <v>151</v>
      </c>
      <c r="K191" s="6" t="s">
        <v>510</v>
      </c>
      <c r="L191" s="6"/>
      <c r="M191" s="56"/>
      <c r="N191" s="5"/>
      <c r="O191" s="18"/>
    </row>
    <row r="192" spans="9:15" ht="15" customHeight="1">
      <c r="I192" s="33">
        <v>379</v>
      </c>
      <c r="J192" s="6" t="s">
        <v>152</v>
      </c>
      <c r="K192" s="6" t="s">
        <v>511</v>
      </c>
      <c r="L192" s="6"/>
      <c r="M192" s="56"/>
      <c r="N192" s="5"/>
      <c r="O192" s="18"/>
    </row>
    <row r="193" spans="9:15" ht="15" customHeight="1">
      <c r="I193" s="33">
        <v>381</v>
      </c>
      <c r="J193" s="6"/>
      <c r="K193" s="6" t="s">
        <v>365</v>
      </c>
      <c r="L193" s="6"/>
      <c r="M193" s="56"/>
      <c r="N193" s="5"/>
      <c r="O193" s="18"/>
    </row>
    <row r="194" spans="9:15" ht="15" customHeight="1">
      <c r="I194" s="33">
        <v>383</v>
      </c>
      <c r="J194" s="6" t="s">
        <v>153</v>
      </c>
      <c r="K194" s="6" t="s">
        <v>512</v>
      </c>
      <c r="L194" s="6"/>
      <c r="M194" s="56"/>
      <c r="N194" s="5"/>
      <c r="O194" s="18"/>
    </row>
    <row r="195" spans="9:15" ht="15" customHeight="1">
      <c r="I195" s="33">
        <v>385</v>
      </c>
      <c r="J195" s="6" t="s">
        <v>154</v>
      </c>
      <c r="K195" s="6" t="s">
        <v>513</v>
      </c>
      <c r="L195" s="6"/>
      <c r="M195" s="56"/>
      <c r="N195" s="5"/>
      <c r="O195" s="18"/>
    </row>
    <row r="196" spans="9:15" ht="15" customHeight="1">
      <c r="I196" s="33">
        <v>387</v>
      </c>
      <c r="J196" s="6" t="s">
        <v>1222</v>
      </c>
      <c r="K196" s="6" t="s">
        <v>847</v>
      </c>
      <c r="L196" s="6"/>
      <c r="M196" s="56"/>
      <c r="N196" s="5"/>
      <c r="O196" s="18"/>
    </row>
    <row r="197" spans="9:15" ht="15" customHeight="1">
      <c r="I197" s="33">
        <v>389</v>
      </c>
      <c r="J197" s="6" t="s">
        <v>155</v>
      </c>
      <c r="K197" s="6" t="s">
        <v>514</v>
      </c>
      <c r="L197" s="6"/>
      <c r="M197" s="56"/>
      <c r="N197" s="5"/>
      <c r="O197" s="18"/>
    </row>
    <row r="198" spans="9:15" ht="15" customHeight="1">
      <c r="I198" s="33">
        <v>391</v>
      </c>
      <c r="J198" s="6" t="s">
        <v>156</v>
      </c>
      <c r="K198" s="6" t="s">
        <v>515</v>
      </c>
      <c r="L198" s="6"/>
      <c r="M198" s="56"/>
      <c r="N198" s="5"/>
      <c r="O198" s="18"/>
    </row>
    <row r="199" spans="9:15" ht="15" customHeight="1">
      <c r="I199" s="33">
        <v>393</v>
      </c>
      <c r="J199" s="6" t="s">
        <v>157</v>
      </c>
      <c r="K199" s="6" t="s">
        <v>516</v>
      </c>
      <c r="L199" s="6"/>
      <c r="M199" s="56"/>
      <c r="N199" s="5"/>
      <c r="O199" s="18"/>
    </row>
    <row r="200" spans="9:15" ht="15" customHeight="1">
      <c r="I200" s="33">
        <v>395</v>
      </c>
      <c r="J200" s="6" t="s">
        <v>158</v>
      </c>
      <c r="K200" s="6" t="s">
        <v>517</v>
      </c>
      <c r="L200" s="6"/>
      <c r="M200" s="56"/>
      <c r="N200" s="5"/>
      <c r="O200" s="18"/>
    </row>
    <row r="201" spans="9:15" ht="15" customHeight="1">
      <c r="I201" s="33">
        <v>397</v>
      </c>
      <c r="J201" s="6" t="s">
        <v>159</v>
      </c>
      <c r="K201" s="6" t="s">
        <v>518</v>
      </c>
      <c r="L201" s="6"/>
      <c r="M201" s="56"/>
      <c r="N201" s="5"/>
      <c r="O201" s="18"/>
    </row>
    <row r="202" spans="9:15" ht="15" customHeight="1">
      <c r="I202" s="33">
        <v>399</v>
      </c>
      <c r="J202" s="6"/>
      <c r="K202" s="6" t="s">
        <v>365</v>
      </c>
      <c r="L202" s="6"/>
      <c r="M202" s="56"/>
      <c r="N202" s="5"/>
      <c r="O202" s="18"/>
    </row>
    <row r="203" spans="9:15" ht="15" customHeight="1">
      <c r="I203" s="33">
        <v>401</v>
      </c>
      <c r="J203" s="6" t="s">
        <v>160</v>
      </c>
      <c r="K203" s="6" t="s">
        <v>519</v>
      </c>
      <c r="L203" s="6"/>
      <c r="M203" s="56"/>
      <c r="N203" s="5"/>
      <c r="O203" s="18"/>
    </row>
    <row r="204" spans="9:15" ht="15" customHeight="1">
      <c r="I204" s="33">
        <v>403</v>
      </c>
      <c r="J204" s="6" t="s">
        <v>161</v>
      </c>
      <c r="K204" s="6" t="s">
        <v>520</v>
      </c>
      <c r="L204" s="6"/>
      <c r="M204" s="56"/>
      <c r="N204" s="5"/>
      <c r="O204" s="18"/>
    </row>
    <row r="205" spans="9:15" ht="15" customHeight="1">
      <c r="I205" s="33">
        <v>405</v>
      </c>
      <c r="J205" s="6" t="s">
        <v>162</v>
      </c>
      <c r="K205" s="6" t="s">
        <v>521</v>
      </c>
      <c r="L205" s="6"/>
      <c r="M205" s="56"/>
      <c r="N205" s="5"/>
      <c r="O205" s="18"/>
    </row>
    <row r="206" spans="9:15" ht="15" customHeight="1">
      <c r="I206" s="33">
        <v>407</v>
      </c>
      <c r="J206" s="6" t="s">
        <v>163</v>
      </c>
      <c r="K206" s="6" t="s">
        <v>522</v>
      </c>
      <c r="L206" s="6"/>
      <c r="M206" s="56"/>
      <c r="N206" s="5"/>
      <c r="O206" s="18"/>
    </row>
    <row r="207" spans="9:15" ht="15" customHeight="1">
      <c r="I207" s="33">
        <v>409</v>
      </c>
      <c r="J207" s="6" t="s">
        <v>164</v>
      </c>
      <c r="K207" s="6" t="s">
        <v>523</v>
      </c>
      <c r="L207" s="6"/>
      <c r="M207" s="56"/>
      <c r="N207" s="5"/>
      <c r="O207" s="18"/>
    </row>
    <row r="208" spans="9:15" ht="15" customHeight="1">
      <c r="I208" s="33">
        <v>411</v>
      </c>
      <c r="J208" s="6" t="s">
        <v>165</v>
      </c>
      <c r="K208" s="6" t="s">
        <v>524</v>
      </c>
      <c r="L208" s="6"/>
      <c r="M208" s="56"/>
      <c r="N208" s="5"/>
      <c r="O208" s="18"/>
    </row>
    <row r="209" spans="9:15" ht="15" customHeight="1">
      <c r="I209" s="33">
        <v>413</v>
      </c>
      <c r="J209" s="6" t="s">
        <v>166</v>
      </c>
      <c r="K209" s="6" t="s">
        <v>525</v>
      </c>
      <c r="L209" s="6"/>
      <c r="M209" s="56"/>
      <c r="N209" s="5"/>
      <c r="O209" s="18"/>
    </row>
    <row r="210" spans="9:15" ht="15" customHeight="1">
      <c r="I210" s="33">
        <v>415</v>
      </c>
      <c r="J210" s="6"/>
      <c r="K210" s="6" t="s">
        <v>365</v>
      </c>
      <c r="L210" s="6"/>
      <c r="M210" s="56"/>
      <c r="N210" s="5"/>
      <c r="O210" s="18"/>
    </row>
    <row r="211" spans="9:15" ht="15" customHeight="1">
      <c r="I211" s="33">
        <v>417</v>
      </c>
      <c r="J211" s="6" t="s">
        <v>167</v>
      </c>
      <c r="K211" s="6" t="s">
        <v>526</v>
      </c>
      <c r="L211" s="6"/>
      <c r="M211" s="56"/>
      <c r="N211" s="5"/>
      <c r="O211" s="18"/>
    </row>
    <row r="212" spans="9:15" ht="15" customHeight="1">
      <c r="I212" s="33">
        <v>419</v>
      </c>
      <c r="J212" s="6" t="s">
        <v>168</v>
      </c>
      <c r="K212" s="6" t="s">
        <v>527</v>
      </c>
      <c r="L212" s="6"/>
      <c r="M212" s="56"/>
      <c r="N212" s="5"/>
      <c r="O212" s="18"/>
    </row>
    <row r="213" spans="9:15" ht="15" customHeight="1">
      <c r="I213" s="33">
        <v>421</v>
      </c>
      <c r="J213" s="6" t="s">
        <v>1249</v>
      </c>
      <c r="K213" s="6" t="s">
        <v>846</v>
      </c>
      <c r="L213" s="6"/>
      <c r="M213" s="56"/>
      <c r="N213" s="5"/>
      <c r="O213" s="18"/>
    </row>
    <row r="214" spans="9:15" ht="15" customHeight="1">
      <c r="I214" s="33">
        <v>423</v>
      </c>
      <c r="J214" s="6" t="s">
        <v>169</v>
      </c>
      <c r="K214" s="6" t="s">
        <v>528</v>
      </c>
      <c r="L214" s="6"/>
      <c r="M214" s="56"/>
      <c r="N214" s="5"/>
      <c r="O214" s="18"/>
    </row>
    <row r="215" spans="9:15" ht="15" customHeight="1">
      <c r="I215" s="33">
        <v>425</v>
      </c>
      <c r="J215" s="6" t="s">
        <v>686</v>
      </c>
      <c r="K215" s="6" t="s">
        <v>866</v>
      </c>
      <c r="L215" s="6"/>
      <c r="M215" s="56"/>
      <c r="N215" s="5"/>
      <c r="O215" s="18"/>
    </row>
    <row r="216" spans="9:15" ht="15" customHeight="1">
      <c r="I216" s="33">
        <v>427</v>
      </c>
      <c r="J216" s="6" t="s">
        <v>687</v>
      </c>
      <c r="K216" s="6" t="s">
        <v>865</v>
      </c>
      <c r="L216" s="6"/>
      <c r="M216" s="56"/>
      <c r="N216" s="5"/>
      <c r="O216" s="18"/>
    </row>
    <row r="217" spans="9:15" ht="15" customHeight="1">
      <c r="I217" s="33">
        <v>429</v>
      </c>
      <c r="J217" s="6" t="s">
        <v>170</v>
      </c>
      <c r="K217" s="6" t="s">
        <v>529</v>
      </c>
      <c r="L217" s="6"/>
      <c r="M217" s="56"/>
      <c r="N217" s="5"/>
      <c r="O217" s="18"/>
    </row>
    <row r="218" spans="9:15" ht="15" customHeight="1">
      <c r="I218" s="33">
        <v>431</v>
      </c>
      <c r="J218" s="6" t="s">
        <v>171</v>
      </c>
      <c r="K218" s="6" t="s">
        <v>530</v>
      </c>
      <c r="L218" s="6"/>
      <c r="M218" s="56"/>
      <c r="N218" s="5"/>
      <c r="O218" s="18"/>
    </row>
    <row r="219" spans="9:15" ht="15" customHeight="1">
      <c r="I219" s="33">
        <v>433</v>
      </c>
      <c r="J219" s="6"/>
      <c r="K219" s="6" t="s">
        <v>365</v>
      </c>
      <c r="L219" s="6"/>
      <c r="M219" s="56"/>
      <c r="N219" s="5"/>
      <c r="O219" s="18"/>
    </row>
    <row r="220" spans="9:15" ht="15" customHeight="1">
      <c r="I220" s="33">
        <v>435</v>
      </c>
      <c r="J220" s="6"/>
      <c r="K220" s="6" t="s">
        <v>365</v>
      </c>
      <c r="L220" s="6"/>
      <c r="M220" s="56"/>
      <c r="N220" s="5"/>
      <c r="O220" s="18"/>
    </row>
    <row r="221" spans="9:15" ht="15" customHeight="1">
      <c r="I221" s="33">
        <v>437</v>
      </c>
      <c r="J221" s="6"/>
      <c r="K221" s="6" t="s">
        <v>365</v>
      </c>
      <c r="L221" s="6"/>
      <c r="M221" s="56"/>
      <c r="N221" s="5"/>
      <c r="O221" s="18"/>
    </row>
    <row r="222" spans="9:15" ht="15" customHeight="1">
      <c r="I222" s="33">
        <v>439</v>
      </c>
      <c r="J222" s="6" t="s">
        <v>172</v>
      </c>
      <c r="K222" s="6" t="s">
        <v>531</v>
      </c>
      <c r="L222" s="6"/>
      <c r="M222" s="56"/>
      <c r="N222" s="5"/>
      <c r="O222" s="18"/>
    </row>
    <row r="223" spans="9:15" ht="15" customHeight="1">
      <c r="I223" s="33">
        <v>441</v>
      </c>
      <c r="J223" s="6" t="s">
        <v>173</v>
      </c>
      <c r="K223" s="6" t="s">
        <v>532</v>
      </c>
      <c r="L223" s="6"/>
      <c r="M223" s="56"/>
      <c r="N223" s="5"/>
      <c r="O223" s="18"/>
    </row>
    <row r="224" spans="9:15" ht="15" customHeight="1">
      <c r="I224" s="33">
        <v>443</v>
      </c>
      <c r="J224" s="6" t="s">
        <v>1223</v>
      </c>
      <c r="K224" s="6" t="s">
        <v>845</v>
      </c>
      <c r="L224" s="6"/>
      <c r="M224" s="56"/>
      <c r="N224" s="5"/>
      <c r="O224" s="18"/>
    </row>
    <row r="225" spans="9:15" ht="15" customHeight="1">
      <c r="I225" s="33">
        <v>445</v>
      </c>
      <c r="J225" s="6" t="s">
        <v>174</v>
      </c>
      <c r="K225" s="6" t="s">
        <v>533</v>
      </c>
      <c r="L225" s="6"/>
      <c r="M225" s="56"/>
      <c r="N225" s="5"/>
      <c r="O225" s="18"/>
    </row>
    <row r="226" spans="9:15" ht="15" customHeight="1">
      <c r="I226" s="33">
        <v>447</v>
      </c>
      <c r="J226" s="6" t="s">
        <v>688</v>
      </c>
      <c r="K226" s="6" t="s">
        <v>534</v>
      </c>
      <c r="L226" s="6"/>
      <c r="M226" s="56"/>
      <c r="N226" s="5"/>
      <c r="O226" s="18"/>
    </row>
    <row r="227" spans="9:15" ht="15" customHeight="1">
      <c r="I227" s="33">
        <v>449</v>
      </c>
      <c r="J227" s="6" t="s">
        <v>689</v>
      </c>
      <c r="K227" s="6" t="s">
        <v>535</v>
      </c>
      <c r="L227" s="6"/>
      <c r="M227" s="56"/>
      <c r="N227" s="5"/>
      <c r="O227" s="18"/>
    </row>
    <row r="228" spans="9:15" ht="15" customHeight="1">
      <c r="I228" s="33">
        <v>451</v>
      </c>
      <c r="J228" s="6" t="s">
        <v>690</v>
      </c>
      <c r="K228" s="6" t="s">
        <v>536</v>
      </c>
      <c r="L228" s="6"/>
      <c r="M228" s="56"/>
      <c r="N228" s="5"/>
      <c r="O228" s="18"/>
    </row>
    <row r="229" spans="9:15" ht="15" customHeight="1">
      <c r="I229" s="33">
        <v>453</v>
      </c>
      <c r="J229" s="6" t="s">
        <v>691</v>
      </c>
      <c r="K229" s="6" t="s">
        <v>537</v>
      </c>
      <c r="L229" s="6"/>
      <c r="M229" s="56"/>
      <c r="N229" s="5"/>
      <c r="O229" s="18"/>
    </row>
    <row r="230" spans="9:15" ht="15" customHeight="1">
      <c r="I230" s="33">
        <v>455</v>
      </c>
      <c r="J230" s="6" t="s">
        <v>692</v>
      </c>
      <c r="K230" s="6" t="s">
        <v>538</v>
      </c>
      <c r="L230" s="6"/>
      <c r="M230" s="56"/>
      <c r="N230" s="5"/>
      <c r="O230" s="18"/>
    </row>
    <row r="231" spans="9:15" ht="15" customHeight="1">
      <c r="I231" s="33">
        <v>457</v>
      </c>
      <c r="J231" s="6" t="s">
        <v>175</v>
      </c>
      <c r="K231" s="6" t="s">
        <v>539</v>
      </c>
      <c r="L231" s="6"/>
      <c r="M231" s="56"/>
      <c r="N231" s="5"/>
      <c r="O231" s="18"/>
    </row>
    <row r="232" spans="9:15" ht="15" customHeight="1">
      <c r="I232" s="33">
        <v>459</v>
      </c>
      <c r="J232" s="6" t="s">
        <v>1224</v>
      </c>
      <c r="K232" s="6" t="s">
        <v>844</v>
      </c>
      <c r="L232" s="6"/>
      <c r="M232" s="56"/>
      <c r="N232" s="5"/>
      <c r="O232" s="18"/>
    </row>
    <row r="233" spans="9:15" ht="15" customHeight="1">
      <c r="I233" s="33">
        <v>461</v>
      </c>
      <c r="J233" s="6" t="s">
        <v>176</v>
      </c>
      <c r="K233" s="6" t="s">
        <v>540</v>
      </c>
      <c r="L233" s="6"/>
      <c r="M233" s="56"/>
      <c r="N233" s="5"/>
      <c r="O233" s="18"/>
    </row>
    <row r="234" spans="9:15" ht="15" customHeight="1">
      <c r="I234" s="33">
        <v>463</v>
      </c>
      <c r="J234" s="6" t="s">
        <v>177</v>
      </c>
      <c r="K234" s="6" t="s">
        <v>541</v>
      </c>
      <c r="L234" s="6"/>
      <c r="M234" s="56"/>
      <c r="N234" s="5"/>
      <c r="O234" s="18"/>
    </row>
    <row r="235" spans="9:15" ht="15" customHeight="1">
      <c r="I235" s="33">
        <v>465</v>
      </c>
      <c r="J235" s="6"/>
      <c r="K235" s="6"/>
      <c r="L235" s="6"/>
      <c r="M235" s="56"/>
      <c r="N235" s="5" t="s">
        <v>1079</v>
      </c>
      <c r="O235" s="18" t="s">
        <v>1082</v>
      </c>
    </row>
    <row r="236" spans="9:15" ht="15" customHeight="1">
      <c r="I236" s="33">
        <v>467</v>
      </c>
      <c r="J236" s="6" t="s">
        <v>1225</v>
      </c>
      <c r="K236" s="6" t="s">
        <v>843</v>
      </c>
      <c r="L236" s="6"/>
      <c r="M236" s="56"/>
      <c r="N236" s="5"/>
      <c r="O236" s="18"/>
    </row>
    <row r="237" spans="9:15" ht="15" customHeight="1">
      <c r="I237" s="33">
        <v>469</v>
      </c>
      <c r="J237" s="6" t="s">
        <v>693</v>
      </c>
      <c r="K237" s="6" t="s">
        <v>542</v>
      </c>
      <c r="L237" s="6"/>
      <c r="M237" s="56"/>
      <c r="N237" s="5"/>
      <c r="O237" s="18"/>
    </row>
    <row r="238" spans="9:15" ht="15" customHeight="1">
      <c r="I238" s="33">
        <v>471</v>
      </c>
      <c r="J238" s="6" t="s">
        <v>178</v>
      </c>
      <c r="K238" s="6" t="s">
        <v>543</v>
      </c>
      <c r="L238" s="6"/>
      <c r="M238" s="56"/>
      <c r="N238" s="5"/>
      <c r="O238" s="18"/>
    </row>
    <row r="239" spans="9:15" ht="15" customHeight="1">
      <c r="I239" s="33">
        <v>473</v>
      </c>
      <c r="J239" s="6"/>
      <c r="K239" s="6"/>
      <c r="L239" s="6"/>
      <c r="M239" s="56"/>
      <c r="N239" s="5" t="s">
        <v>1078</v>
      </c>
      <c r="O239" s="18" t="s">
        <v>1081</v>
      </c>
    </row>
    <row r="240" spans="9:15" ht="15" customHeight="1">
      <c r="I240" s="33">
        <v>475</v>
      </c>
      <c r="J240" s="6" t="s">
        <v>694</v>
      </c>
      <c r="K240" s="6" t="s">
        <v>544</v>
      </c>
      <c r="L240" s="6"/>
      <c r="M240" s="56"/>
      <c r="N240" s="5"/>
      <c r="O240" s="18"/>
    </row>
    <row r="241" spans="9:15" ht="15" customHeight="1">
      <c r="I241" s="33">
        <v>477</v>
      </c>
      <c r="J241" s="6" t="s">
        <v>179</v>
      </c>
      <c r="K241" s="6" t="s">
        <v>545</v>
      </c>
      <c r="L241" s="6"/>
      <c r="M241" s="56"/>
      <c r="N241" s="5"/>
      <c r="O241" s="18"/>
    </row>
    <row r="242" spans="9:15" ht="15" customHeight="1">
      <c r="I242" s="33">
        <v>479</v>
      </c>
      <c r="J242" s="6" t="s">
        <v>180</v>
      </c>
      <c r="K242" s="6" t="s">
        <v>546</v>
      </c>
      <c r="L242" s="6"/>
      <c r="M242" s="56"/>
      <c r="N242" s="5"/>
      <c r="O242" s="18"/>
    </row>
    <row r="243" spans="9:15" ht="15" customHeight="1">
      <c r="I243" s="33">
        <v>481</v>
      </c>
      <c r="J243" s="6" t="s">
        <v>181</v>
      </c>
      <c r="K243" s="6" t="s">
        <v>547</v>
      </c>
      <c r="L243" s="6"/>
      <c r="M243" s="56"/>
      <c r="N243" s="5"/>
      <c r="O243" s="18"/>
    </row>
    <row r="244" spans="9:15" ht="15" customHeight="1">
      <c r="I244" s="33">
        <v>483</v>
      </c>
      <c r="J244" s="6" t="s">
        <v>182</v>
      </c>
      <c r="K244" s="6" t="s">
        <v>548</v>
      </c>
      <c r="L244" s="6"/>
      <c r="M244" s="56"/>
      <c r="N244" s="5"/>
      <c r="O244" s="18"/>
    </row>
    <row r="245" spans="9:15" ht="15" customHeight="1">
      <c r="I245" s="33">
        <v>485</v>
      </c>
      <c r="J245" s="6" t="s">
        <v>183</v>
      </c>
      <c r="K245" s="6" t="s">
        <v>549</v>
      </c>
      <c r="L245" s="6"/>
      <c r="M245" s="56"/>
      <c r="N245" s="5"/>
      <c r="O245" s="18"/>
    </row>
    <row r="246" spans="9:15" ht="15" customHeight="1">
      <c r="I246" s="33">
        <v>487</v>
      </c>
      <c r="J246" s="6" t="s">
        <v>184</v>
      </c>
      <c r="K246" s="6" t="s">
        <v>550</v>
      </c>
      <c r="L246" s="6"/>
      <c r="M246" s="56"/>
      <c r="N246" s="5"/>
      <c r="O246" s="18"/>
    </row>
    <row r="247" spans="9:15" ht="15" customHeight="1">
      <c r="I247" s="33">
        <v>489</v>
      </c>
      <c r="J247" s="6"/>
      <c r="K247" s="6" t="s">
        <v>365</v>
      </c>
      <c r="L247" s="6"/>
      <c r="M247" s="56"/>
      <c r="N247" s="5"/>
      <c r="O247" s="18"/>
    </row>
    <row r="248" spans="9:15" ht="15" customHeight="1">
      <c r="I248" s="33">
        <v>491</v>
      </c>
      <c r="J248" s="6"/>
      <c r="K248" s="6" t="s">
        <v>365</v>
      </c>
      <c r="L248" s="6"/>
      <c r="M248" s="56"/>
      <c r="N248" s="5"/>
      <c r="O248" s="18"/>
    </row>
    <row r="249" spans="9:15" ht="15" customHeight="1">
      <c r="I249" s="33">
        <v>493</v>
      </c>
      <c r="J249" s="6"/>
      <c r="K249" s="6" t="s">
        <v>365</v>
      </c>
      <c r="L249" s="6"/>
      <c r="M249" s="56"/>
      <c r="N249" s="5"/>
      <c r="O249" s="18"/>
    </row>
    <row r="250" spans="9:15" ht="15" customHeight="1">
      <c r="I250" s="33">
        <v>495</v>
      </c>
      <c r="J250" s="6"/>
      <c r="K250" s="6" t="s">
        <v>365</v>
      </c>
      <c r="L250" s="6"/>
      <c r="M250" s="56"/>
      <c r="N250" s="5"/>
      <c r="O250" s="18"/>
    </row>
    <row r="251" spans="9:15" ht="15" customHeight="1">
      <c r="I251" s="33">
        <v>497</v>
      </c>
      <c r="J251" s="6"/>
      <c r="K251" s="6" t="s">
        <v>365</v>
      </c>
      <c r="L251" s="6"/>
      <c r="M251" s="56"/>
      <c r="N251" s="5"/>
      <c r="O251" s="18"/>
    </row>
    <row r="252" spans="9:15" ht="15" customHeight="1">
      <c r="I252" s="33">
        <v>499</v>
      </c>
      <c r="J252" s="6" t="s">
        <v>695</v>
      </c>
      <c r="K252" s="6" t="s">
        <v>842</v>
      </c>
      <c r="L252" s="6"/>
      <c r="M252" s="56"/>
      <c r="N252" s="5"/>
      <c r="O252" s="18"/>
    </row>
    <row r="253" spans="9:15" ht="15" customHeight="1">
      <c r="I253" s="33">
        <v>501</v>
      </c>
      <c r="J253" s="6" t="s">
        <v>696</v>
      </c>
      <c r="K253" s="6" t="s">
        <v>841</v>
      </c>
      <c r="L253" s="6"/>
      <c r="M253" s="56"/>
      <c r="N253" s="5"/>
      <c r="O253" s="18"/>
    </row>
    <row r="254" spans="9:15" ht="15" customHeight="1">
      <c r="I254" s="33">
        <v>503</v>
      </c>
      <c r="J254" s="6" t="s">
        <v>697</v>
      </c>
      <c r="K254" s="6" t="s">
        <v>551</v>
      </c>
      <c r="L254" s="6"/>
      <c r="M254" s="56"/>
      <c r="N254" s="5"/>
      <c r="O254" s="18"/>
    </row>
    <row r="255" spans="9:15" ht="15" customHeight="1">
      <c r="I255" s="33">
        <v>505</v>
      </c>
      <c r="J255" s="6" t="s">
        <v>185</v>
      </c>
      <c r="K255" s="6" t="s">
        <v>552</v>
      </c>
      <c r="L255" s="6"/>
      <c r="M255" s="56"/>
      <c r="N255" s="5"/>
      <c r="O255" s="18"/>
    </row>
    <row r="256" spans="9:15" ht="15" customHeight="1">
      <c r="I256" s="33">
        <v>507</v>
      </c>
      <c r="J256" s="6" t="s">
        <v>698</v>
      </c>
      <c r="K256" s="6" t="s">
        <v>553</v>
      </c>
      <c r="L256" s="6"/>
      <c r="M256" s="56"/>
      <c r="N256" s="5"/>
      <c r="O256" s="18"/>
    </row>
    <row r="257" spans="9:15" ht="15" customHeight="1">
      <c r="I257" s="33">
        <v>509</v>
      </c>
      <c r="J257" s="6" t="s">
        <v>186</v>
      </c>
      <c r="K257" s="6" t="s">
        <v>554</v>
      </c>
      <c r="L257" s="6"/>
      <c r="M257" s="56"/>
      <c r="N257" s="5"/>
      <c r="O257" s="18"/>
    </row>
    <row r="258" spans="9:15" ht="15" customHeight="1">
      <c r="I258" s="33">
        <v>511</v>
      </c>
      <c r="J258" s="6" t="s">
        <v>187</v>
      </c>
      <c r="K258" s="6" t="s">
        <v>555</v>
      </c>
      <c r="L258" s="6"/>
      <c r="M258" s="56"/>
      <c r="N258" s="5"/>
      <c r="O258" s="18"/>
    </row>
    <row r="259" spans="9:15" ht="15" customHeight="1">
      <c r="I259" s="33">
        <v>513</v>
      </c>
      <c r="J259" s="6" t="s">
        <v>699</v>
      </c>
      <c r="K259" s="6" t="s">
        <v>556</v>
      </c>
      <c r="L259" s="6"/>
      <c r="M259" s="56"/>
      <c r="N259" s="5"/>
      <c r="O259" s="18"/>
    </row>
    <row r="260" spans="9:15" ht="15" customHeight="1">
      <c r="I260" s="33">
        <v>515</v>
      </c>
      <c r="J260" s="6" t="s">
        <v>700</v>
      </c>
      <c r="K260" s="6" t="s">
        <v>557</v>
      </c>
      <c r="L260" s="6"/>
      <c r="M260" s="56"/>
      <c r="N260" s="5"/>
      <c r="O260" s="18"/>
    </row>
    <row r="261" spans="9:15" ht="15" customHeight="1">
      <c r="I261" s="33">
        <v>517</v>
      </c>
      <c r="J261" s="6"/>
      <c r="K261" s="6" t="s">
        <v>365</v>
      </c>
      <c r="L261" s="6"/>
      <c r="M261" s="56"/>
      <c r="N261" s="5"/>
      <c r="O261" s="18"/>
    </row>
    <row r="262" spans="9:15" ht="15" customHeight="1">
      <c r="I262" s="33">
        <v>519</v>
      </c>
      <c r="J262" s="6"/>
      <c r="K262" s="6" t="s">
        <v>365</v>
      </c>
      <c r="L262" s="6"/>
      <c r="M262" s="56"/>
      <c r="N262" s="5"/>
      <c r="O262" s="18"/>
    </row>
    <row r="263" spans="9:15" ht="15" customHeight="1">
      <c r="I263" s="33">
        <v>521</v>
      </c>
      <c r="J263" s="6"/>
      <c r="K263" s="6" t="s">
        <v>365</v>
      </c>
      <c r="L263" s="6"/>
      <c r="M263" s="56"/>
      <c r="N263" s="5"/>
      <c r="O263" s="18"/>
    </row>
    <row r="264" spans="9:15" ht="15" customHeight="1">
      <c r="I264" s="33">
        <v>523</v>
      </c>
      <c r="J264" s="6"/>
      <c r="K264" s="6" t="s">
        <v>365</v>
      </c>
      <c r="L264" s="6"/>
      <c r="M264" s="56"/>
      <c r="N264" s="5"/>
      <c r="O264" s="18"/>
    </row>
    <row r="265" spans="9:15" ht="15" customHeight="1">
      <c r="I265" s="33">
        <v>525</v>
      </c>
      <c r="J265" s="6"/>
      <c r="K265" s="6" t="s">
        <v>365</v>
      </c>
      <c r="L265" s="6"/>
      <c r="M265" s="56"/>
      <c r="N265" s="5"/>
      <c r="O265" s="18"/>
    </row>
    <row r="266" spans="9:15" ht="15" customHeight="1">
      <c r="I266" s="33">
        <v>527</v>
      </c>
      <c r="J266" s="6"/>
      <c r="K266" s="6" t="s">
        <v>365</v>
      </c>
      <c r="L266" s="6"/>
      <c r="M266" s="56"/>
      <c r="N266" s="5"/>
      <c r="O266" s="18"/>
    </row>
    <row r="267" spans="9:15" ht="15" customHeight="1">
      <c r="I267" s="33">
        <v>529</v>
      </c>
      <c r="J267" s="6"/>
      <c r="K267" s="6" t="s">
        <v>365</v>
      </c>
      <c r="L267" s="6"/>
      <c r="M267" s="56"/>
      <c r="N267" s="5"/>
      <c r="O267" s="18"/>
    </row>
    <row r="268" spans="9:15" ht="15" customHeight="1">
      <c r="I268" s="33">
        <v>531</v>
      </c>
      <c r="J268" s="6"/>
      <c r="K268" s="6" t="s">
        <v>365</v>
      </c>
      <c r="L268" s="6"/>
      <c r="M268" s="56"/>
      <c r="N268" s="5"/>
      <c r="O268" s="18"/>
    </row>
    <row r="269" spans="9:15" ht="15" customHeight="1">
      <c r="I269" s="33">
        <v>533</v>
      </c>
      <c r="J269" s="6" t="s">
        <v>188</v>
      </c>
      <c r="K269" s="6" t="s">
        <v>558</v>
      </c>
      <c r="L269" s="6"/>
      <c r="M269" s="56"/>
      <c r="N269" s="5"/>
      <c r="O269" s="18"/>
    </row>
    <row r="270" spans="9:15" ht="15" customHeight="1">
      <c r="I270" s="33">
        <v>535</v>
      </c>
      <c r="J270" s="6" t="s">
        <v>701</v>
      </c>
      <c r="K270" s="6" t="s">
        <v>559</v>
      </c>
      <c r="L270" s="6"/>
      <c r="M270" s="56"/>
      <c r="N270" s="5"/>
      <c r="O270" s="18"/>
    </row>
    <row r="271" spans="9:15" ht="15" customHeight="1">
      <c r="I271" s="33">
        <v>537</v>
      </c>
      <c r="J271" s="6" t="s">
        <v>189</v>
      </c>
      <c r="K271" s="6" t="s">
        <v>560</v>
      </c>
      <c r="L271" s="6"/>
      <c r="M271" s="56"/>
      <c r="N271" s="5"/>
      <c r="O271" s="18"/>
    </row>
    <row r="272" spans="9:15" ht="15" customHeight="1">
      <c r="I272" s="33">
        <v>539</v>
      </c>
      <c r="J272" s="6" t="s">
        <v>190</v>
      </c>
      <c r="K272" s="6" t="s">
        <v>561</v>
      </c>
      <c r="L272" s="6"/>
      <c r="M272" s="56"/>
      <c r="N272" s="5"/>
      <c r="O272" s="18"/>
    </row>
    <row r="273" spans="9:15" ht="15" customHeight="1">
      <c r="I273" s="33">
        <v>541</v>
      </c>
      <c r="J273" s="6" t="s">
        <v>702</v>
      </c>
      <c r="K273" s="6" t="s">
        <v>562</v>
      </c>
      <c r="L273" s="6"/>
      <c r="M273" s="56"/>
      <c r="N273" s="5"/>
      <c r="O273" s="18"/>
    </row>
    <row r="274" spans="9:15" ht="15" customHeight="1">
      <c r="I274" s="33">
        <v>543</v>
      </c>
      <c r="J274" s="6" t="s">
        <v>191</v>
      </c>
      <c r="K274" s="6" t="s">
        <v>563</v>
      </c>
      <c r="L274" s="6"/>
      <c r="M274" s="56"/>
      <c r="N274" s="5"/>
      <c r="O274" s="18"/>
    </row>
    <row r="275" spans="9:15" ht="15" customHeight="1">
      <c r="I275" s="33">
        <v>545</v>
      </c>
      <c r="J275" s="6" t="s">
        <v>703</v>
      </c>
      <c r="K275" s="6" t="s">
        <v>564</v>
      </c>
      <c r="L275" s="6"/>
      <c r="M275" s="56"/>
      <c r="N275" s="5"/>
      <c r="O275" s="18"/>
    </row>
    <row r="276" spans="9:15" ht="15" customHeight="1">
      <c r="I276" s="33">
        <v>547</v>
      </c>
      <c r="J276" s="6" t="s">
        <v>704</v>
      </c>
      <c r="K276" s="6" t="s">
        <v>565</v>
      </c>
      <c r="L276" s="6"/>
      <c r="M276" s="56"/>
      <c r="N276" s="5"/>
      <c r="O276" s="18"/>
    </row>
    <row r="277" spans="9:15" ht="15" customHeight="1">
      <c r="I277" s="33">
        <v>549</v>
      </c>
      <c r="J277" s="6" t="s">
        <v>705</v>
      </c>
      <c r="K277" s="6" t="s">
        <v>566</v>
      </c>
      <c r="L277" s="6"/>
      <c r="M277" s="56"/>
      <c r="N277" s="5"/>
      <c r="O277" s="18"/>
    </row>
    <row r="278" spans="9:15" ht="15" customHeight="1">
      <c r="I278" s="33">
        <v>551</v>
      </c>
      <c r="J278" s="6" t="s">
        <v>706</v>
      </c>
      <c r="K278" s="6" t="s">
        <v>567</v>
      </c>
      <c r="L278" s="6" t="s">
        <v>1120</v>
      </c>
      <c r="M278" s="56" t="s">
        <v>1121</v>
      </c>
      <c r="N278" s="5"/>
      <c r="O278" s="18"/>
    </row>
    <row r="279" spans="9:15" ht="15" customHeight="1">
      <c r="I279" s="33">
        <v>553</v>
      </c>
      <c r="J279" s="6" t="s">
        <v>707</v>
      </c>
      <c r="K279" s="6" t="s">
        <v>840</v>
      </c>
      <c r="L279" s="6"/>
      <c r="M279" s="56"/>
      <c r="N279" s="5"/>
      <c r="O279" s="18"/>
    </row>
    <row r="280" spans="9:15" ht="15" customHeight="1">
      <c r="I280" s="33">
        <v>555</v>
      </c>
      <c r="J280" s="6" t="s">
        <v>192</v>
      </c>
      <c r="K280" s="6" t="s">
        <v>568</v>
      </c>
      <c r="L280" s="6"/>
      <c r="M280" s="56"/>
      <c r="N280" s="5"/>
      <c r="O280" s="18"/>
    </row>
    <row r="281" spans="9:15" ht="15" customHeight="1">
      <c r="I281" s="33">
        <v>557</v>
      </c>
      <c r="J281" s="6" t="s">
        <v>708</v>
      </c>
      <c r="K281" s="6" t="s">
        <v>569</v>
      </c>
      <c r="L281" s="6"/>
      <c r="M281" s="56"/>
      <c r="N281" s="5"/>
      <c r="O281" s="18"/>
    </row>
    <row r="282" spans="9:15" ht="15" customHeight="1">
      <c r="I282" s="33">
        <v>559</v>
      </c>
      <c r="J282" s="6" t="s">
        <v>1226</v>
      </c>
      <c r="K282" s="6" t="s">
        <v>570</v>
      </c>
      <c r="L282" s="6"/>
      <c r="M282" s="56"/>
      <c r="N282" s="5"/>
      <c r="O282" s="18"/>
    </row>
    <row r="283" spans="9:15" ht="15" customHeight="1">
      <c r="I283" s="33">
        <v>561</v>
      </c>
      <c r="J283" s="6" t="s">
        <v>709</v>
      </c>
      <c r="K283" s="6" t="s">
        <v>571</v>
      </c>
      <c r="L283" s="6"/>
      <c r="M283" s="56"/>
      <c r="N283" s="5"/>
      <c r="O283" s="18"/>
    </row>
    <row r="284" spans="9:15" ht="15" customHeight="1">
      <c r="I284" s="33">
        <v>563</v>
      </c>
      <c r="J284" s="6" t="s">
        <v>710</v>
      </c>
      <c r="K284" s="6" t="s">
        <v>572</v>
      </c>
      <c r="L284" s="6"/>
      <c r="M284" s="56"/>
      <c r="N284" s="5"/>
      <c r="O284" s="18"/>
    </row>
    <row r="285" spans="9:15" ht="15" customHeight="1">
      <c r="I285" s="33">
        <v>565</v>
      </c>
      <c r="J285" s="6" t="s">
        <v>193</v>
      </c>
      <c r="K285" s="6" t="s">
        <v>573</v>
      </c>
      <c r="L285" s="6"/>
      <c r="M285" s="56"/>
      <c r="N285" s="5"/>
      <c r="O285" s="18"/>
    </row>
    <row r="286" spans="9:15" ht="15" customHeight="1">
      <c r="I286" s="33">
        <v>567</v>
      </c>
      <c r="J286" s="6" t="s">
        <v>194</v>
      </c>
      <c r="K286" s="6" t="s">
        <v>574</v>
      </c>
      <c r="L286" s="6"/>
      <c r="M286" s="56"/>
      <c r="N286" s="5"/>
      <c r="O286" s="18"/>
    </row>
    <row r="287" spans="9:15" ht="15" customHeight="1">
      <c r="I287" s="33">
        <v>569</v>
      </c>
      <c r="J287" s="6" t="s">
        <v>711</v>
      </c>
      <c r="K287" s="6" t="s">
        <v>575</v>
      </c>
      <c r="L287" s="6"/>
      <c r="M287" s="56"/>
      <c r="N287" s="5"/>
      <c r="O287" s="18"/>
    </row>
    <row r="288" spans="9:15" ht="15" customHeight="1">
      <c r="I288" s="33">
        <v>571</v>
      </c>
      <c r="J288" s="6" t="s">
        <v>712</v>
      </c>
      <c r="K288" s="6" t="s">
        <v>839</v>
      </c>
      <c r="L288" s="6"/>
      <c r="M288" s="56"/>
      <c r="N288" s="5"/>
      <c r="O288" s="18"/>
    </row>
    <row r="289" spans="9:15" ht="15" customHeight="1">
      <c r="I289" s="33">
        <v>573</v>
      </c>
      <c r="J289" s="6" t="s">
        <v>713</v>
      </c>
      <c r="K289" s="6" t="s">
        <v>576</v>
      </c>
      <c r="L289" s="6"/>
      <c r="M289" s="56"/>
      <c r="N289" s="5"/>
      <c r="O289" s="18"/>
    </row>
    <row r="290" spans="9:15" ht="15" customHeight="1">
      <c r="I290" s="33">
        <v>575</v>
      </c>
      <c r="J290" s="6" t="s">
        <v>714</v>
      </c>
      <c r="K290" s="6" t="s">
        <v>577</v>
      </c>
      <c r="L290" s="6"/>
      <c r="M290" s="56"/>
      <c r="N290" s="5"/>
      <c r="O290" s="18"/>
    </row>
    <row r="291" spans="9:15" ht="15" customHeight="1">
      <c r="I291" s="33">
        <v>577</v>
      </c>
      <c r="J291" s="6" t="s">
        <v>715</v>
      </c>
      <c r="K291" s="6" t="s">
        <v>578</v>
      </c>
      <c r="L291" s="6"/>
      <c r="M291" s="56"/>
      <c r="N291" s="5"/>
      <c r="O291" s="18"/>
    </row>
    <row r="292" spans="9:15" ht="15" customHeight="1">
      <c r="I292" s="33">
        <v>579</v>
      </c>
      <c r="J292" s="6" t="s">
        <v>195</v>
      </c>
      <c r="K292" s="6" t="s">
        <v>579</v>
      </c>
      <c r="L292" s="6"/>
      <c r="M292" s="56"/>
      <c r="N292" s="5"/>
      <c r="O292" s="18"/>
    </row>
    <row r="293" spans="9:15" ht="15" customHeight="1">
      <c r="I293" s="33">
        <v>581</v>
      </c>
      <c r="J293" s="6" t="s">
        <v>716</v>
      </c>
      <c r="K293" s="6" t="s">
        <v>580</v>
      </c>
      <c r="L293" s="6"/>
      <c r="M293" s="56"/>
      <c r="N293" s="5"/>
      <c r="O293" s="18"/>
    </row>
    <row r="294" spans="9:15" ht="15" customHeight="1">
      <c r="I294" s="33">
        <v>583</v>
      </c>
      <c r="J294" s="6" t="s">
        <v>717</v>
      </c>
      <c r="K294" s="6" t="s">
        <v>581</v>
      </c>
      <c r="L294" s="6"/>
      <c r="M294" s="56"/>
      <c r="N294" s="5"/>
      <c r="O294" s="18"/>
    </row>
    <row r="295" spans="9:15" ht="15" customHeight="1">
      <c r="I295" s="33">
        <v>585</v>
      </c>
      <c r="J295" s="6" t="s">
        <v>718</v>
      </c>
      <c r="K295" s="6" t="s">
        <v>582</v>
      </c>
      <c r="L295" s="6"/>
      <c r="M295" s="56"/>
      <c r="N295" s="5"/>
      <c r="O295" s="18"/>
    </row>
    <row r="296" spans="9:15" ht="15" customHeight="1">
      <c r="I296" s="33">
        <v>587</v>
      </c>
      <c r="J296" s="6" t="s">
        <v>719</v>
      </c>
      <c r="K296" s="6" t="s">
        <v>583</v>
      </c>
      <c r="L296" s="6"/>
      <c r="M296" s="56"/>
      <c r="N296" s="5"/>
      <c r="O296" s="18"/>
    </row>
    <row r="297" spans="9:15" ht="15" customHeight="1">
      <c r="I297" s="33">
        <v>589</v>
      </c>
      <c r="J297" s="6" t="s">
        <v>720</v>
      </c>
      <c r="K297" s="6" t="s">
        <v>584</v>
      </c>
      <c r="L297" s="6"/>
      <c r="M297" s="56"/>
      <c r="N297" s="5"/>
      <c r="O297" s="18"/>
    </row>
    <row r="298" spans="9:15" ht="15" customHeight="1">
      <c r="I298" s="33">
        <v>591</v>
      </c>
      <c r="J298" s="6" t="s">
        <v>196</v>
      </c>
      <c r="K298" s="6" t="s">
        <v>585</v>
      </c>
      <c r="L298" s="6"/>
      <c r="M298" s="56"/>
      <c r="N298" s="5"/>
      <c r="O298" s="18"/>
    </row>
    <row r="299" spans="9:15" ht="15" customHeight="1">
      <c r="I299" s="33">
        <v>593</v>
      </c>
      <c r="J299" s="6" t="s">
        <v>721</v>
      </c>
      <c r="K299" s="6" t="s">
        <v>586</v>
      </c>
      <c r="L299" s="6"/>
      <c r="M299" s="56"/>
      <c r="N299" s="5"/>
      <c r="O299" s="18"/>
    </row>
    <row r="300" spans="9:15" ht="15" customHeight="1">
      <c r="I300" s="33">
        <v>595</v>
      </c>
      <c r="J300" s="6" t="s">
        <v>197</v>
      </c>
      <c r="K300" s="6" t="s">
        <v>587</v>
      </c>
      <c r="L300" s="6"/>
      <c r="M300" s="56"/>
      <c r="N300" s="5"/>
      <c r="O300" s="18"/>
    </row>
    <row r="301" spans="9:15" ht="15" customHeight="1">
      <c r="I301" s="33">
        <v>597</v>
      </c>
      <c r="J301" s="6"/>
      <c r="K301" s="6" t="s">
        <v>365</v>
      </c>
      <c r="L301" s="6"/>
      <c r="M301" s="56"/>
      <c r="N301" s="5"/>
      <c r="O301" s="18"/>
    </row>
    <row r="302" spans="9:15" ht="15" customHeight="1">
      <c r="I302" s="33">
        <v>599</v>
      </c>
      <c r="J302" s="6"/>
      <c r="K302" s="6" t="s">
        <v>365</v>
      </c>
      <c r="L302" s="6"/>
      <c r="M302" s="56"/>
      <c r="N302" s="5"/>
      <c r="O302" s="18"/>
    </row>
    <row r="303" spans="9:15" ht="15" customHeight="1">
      <c r="I303" s="33">
        <v>601</v>
      </c>
      <c r="J303" s="6"/>
      <c r="K303" s="6" t="s">
        <v>365</v>
      </c>
      <c r="L303" s="6"/>
      <c r="M303" s="56"/>
      <c r="N303" s="5"/>
      <c r="O303" s="18"/>
    </row>
    <row r="304" spans="9:15" ht="15" customHeight="1">
      <c r="I304" s="33">
        <v>603</v>
      </c>
      <c r="J304" s="6" t="s">
        <v>198</v>
      </c>
      <c r="K304" s="6" t="s">
        <v>588</v>
      </c>
      <c r="L304" s="6"/>
      <c r="M304" s="56"/>
      <c r="N304" s="5"/>
      <c r="O304" s="18"/>
    </row>
    <row r="305" spans="9:15" ht="15" customHeight="1">
      <c r="I305" s="33">
        <v>605</v>
      </c>
      <c r="J305" s="6" t="s">
        <v>199</v>
      </c>
      <c r="K305" s="6" t="s">
        <v>589</v>
      </c>
      <c r="L305" s="6"/>
      <c r="M305" s="56"/>
      <c r="N305" s="5"/>
      <c r="O305" s="18"/>
    </row>
    <row r="306" spans="9:15" ht="15" customHeight="1">
      <c r="I306" s="33">
        <v>607</v>
      </c>
      <c r="J306" s="6" t="s">
        <v>722</v>
      </c>
      <c r="K306" s="6" t="s">
        <v>590</v>
      </c>
      <c r="L306" s="6"/>
      <c r="M306" s="56"/>
      <c r="N306" s="5"/>
      <c r="O306" s="18"/>
    </row>
    <row r="307" spans="9:15" ht="15" customHeight="1">
      <c r="I307" s="33">
        <v>609</v>
      </c>
      <c r="J307" s="6"/>
      <c r="K307" s="6" t="s">
        <v>365</v>
      </c>
      <c r="L307" s="6"/>
      <c r="M307" s="56"/>
      <c r="N307" s="5"/>
      <c r="O307" s="18"/>
    </row>
    <row r="308" spans="9:15" ht="15" customHeight="1">
      <c r="I308" s="33">
        <v>611</v>
      </c>
      <c r="J308" s="6" t="s">
        <v>723</v>
      </c>
      <c r="K308" s="6" t="s">
        <v>591</v>
      </c>
      <c r="L308" s="6"/>
      <c r="M308" s="56"/>
      <c r="N308" s="5"/>
      <c r="O308" s="18"/>
    </row>
    <row r="309" spans="9:15" ht="15" customHeight="1">
      <c r="I309" s="33">
        <v>613</v>
      </c>
      <c r="J309" s="6" t="s">
        <v>724</v>
      </c>
      <c r="K309" s="6" t="s">
        <v>592</v>
      </c>
      <c r="L309" s="6"/>
      <c r="M309" s="56"/>
      <c r="N309" s="5"/>
      <c r="O309" s="18"/>
    </row>
    <row r="310" spans="9:15" ht="15" customHeight="1">
      <c r="I310" s="33">
        <v>615</v>
      </c>
      <c r="J310" s="6"/>
      <c r="K310" s="6" t="s">
        <v>365</v>
      </c>
      <c r="L310" s="6"/>
      <c r="M310" s="56"/>
      <c r="N310" s="5"/>
      <c r="O310" s="18"/>
    </row>
    <row r="311" spans="9:15" ht="15" customHeight="1">
      <c r="I311" s="33">
        <v>617</v>
      </c>
      <c r="J311" s="6"/>
      <c r="K311" s="6" t="s">
        <v>365</v>
      </c>
      <c r="L311" s="6"/>
      <c r="M311" s="56"/>
      <c r="N311" s="5"/>
      <c r="O311" s="18"/>
    </row>
    <row r="312" spans="9:15" ht="15" customHeight="1">
      <c r="I312" s="33">
        <v>619</v>
      </c>
      <c r="J312" s="6" t="s">
        <v>725</v>
      </c>
      <c r="K312" s="6" t="s">
        <v>593</v>
      </c>
      <c r="L312" s="6"/>
      <c r="M312" s="56"/>
      <c r="N312" s="5"/>
      <c r="O312" s="18"/>
    </row>
    <row r="313" spans="9:15" ht="15" customHeight="1">
      <c r="I313" s="33">
        <v>621</v>
      </c>
      <c r="J313" s="6"/>
      <c r="K313" s="6"/>
      <c r="L313" s="6"/>
      <c r="M313" s="56"/>
      <c r="N313" s="5" t="s">
        <v>726</v>
      </c>
      <c r="O313" s="18" t="s">
        <v>594</v>
      </c>
    </row>
    <row r="314" spans="9:15" ht="15" customHeight="1">
      <c r="I314" s="33">
        <v>623</v>
      </c>
      <c r="J314" s="6" t="s">
        <v>727</v>
      </c>
      <c r="K314" s="6" t="s">
        <v>595</v>
      </c>
      <c r="L314" s="6"/>
      <c r="M314" s="56"/>
      <c r="N314" s="5"/>
      <c r="O314" s="18"/>
    </row>
    <row r="315" spans="9:15" ht="15" customHeight="1">
      <c r="I315" s="33">
        <v>625</v>
      </c>
      <c r="J315" s="6" t="s">
        <v>200</v>
      </c>
      <c r="K315" s="6" t="s">
        <v>596</v>
      </c>
      <c r="L315" s="6"/>
      <c r="M315" s="56"/>
      <c r="N315" s="5"/>
      <c r="O315" s="18"/>
    </row>
    <row r="316" spans="9:15" ht="15" customHeight="1">
      <c r="I316" s="33">
        <v>627</v>
      </c>
      <c r="J316" s="6"/>
      <c r="K316" s="6" t="s">
        <v>365</v>
      </c>
      <c r="L316" s="6"/>
      <c r="M316" s="56"/>
      <c r="N316" s="5"/>
      <c r="O316" s="18"/>
    </row>
    <row r="317" spans="9:15" ht="15" customHeight="1">
      <c r="I317" s="33">
        <v>629</v>
      </c>
      <c r="J317" s="6"/>
      <c r="K317" s="6" t="s">
        <v>365</v>
      </c>
      <c r="L317" s="6"/>
      <c r="M317" s="56"/>
      <c r="N317" s="5"/>
      <c r="O317" s="18"/>
    </row>
    <row r="318" spans="9:15" ht="15" customHeight="1">
      <c r="I318" s="33">
        <v>631</v>
      </c>
      <c r="J318" s="6" t="s">
        <v>728</v>
      </c>
      <c r="K318" s="6" t="s">
        <v>597</v>
      </c>
      <c r="L318" s="6"/>
      <c r="M318" s="56"/>
      <c r="N318" s="5"/>
      <c r="O318" s="18"/>
    </row>
    <row r="319" spans="9:15" ht="15" customHeight="1">
      <c r="I319" s="33">
        <v>633</v>
      </c>
      <c r="J319" s="6" t="s">
        <v>729</v>
      </c>
      <c r="K319" s="6" t="s">
        <v>598</v>
      </c>
      <c r="L319" s="6"/>
      <c r="M319" s="56"/>
      <c r="N319" s="5"/>
      <c r="O319" s="18"/>
    </row>
    <row r="320" spans="9:15" ht="15" customHeight="1">
      <c r="I320" s="33">
        <v>635</v>
      </c>
      <c r="J320" s="6" t="s">
        <v>730</v>
      </c>
      <c r="K320" s="6" t="s">
        <v>599</v>
      </c>
      <c r="L320" s="6"/>
      <c r="M320" s="56"/>
      <c r="N320" s="5"/>
      <c r="O320" s="18"/>
    </row>
    <row r="321" spans="9:15" ht="15" customHeight="1">
      <c r="I321" s="33">
        <v>637</v>
      </c>
      <c r="J321" s="6"/>
      <c r="K321" s="6" t="s">
        <v>365</v>
      </c>
      <c r="L321" s="6"/>
      <c r="M321" s="56"/>
      <c r="N321" s="5"/>
      <c r="O321" s="18"/>
    </row>
    <row r="322" spans="9:15" ht="15" customHeight="1">
      <c r="I322" s="33">
        <v>639</v>
      </c>
      <c r="J322" s="6"/>
      <c r="K322" s="6" t="s">
        <v>365</v>
      </c>
      <c r="L322" s="6"/>
      <c r="M322" s="56"/>
      <c r="N322" s="5"/>
      <c r="O322" s="18"/>
    </row>
    <row r="323" spans="9:15" ht="15" customHeight="1">
      <c r="I323" s="33">
        <v>641</v>
      </c>
      <c r="J323" s="6" t="s">
        <v>1227</v>
      </c>
      <c r="K323" s="6" t="s">
        <v>600</v>
      </c>
      <c r="L323" s="6"/>
      <c r="M323" s="56"/>
      <c r="N323" s="5"/>
      <c r="O323" s="18"/>
    </row>
    <row r="324" spans="9:15" ht="15" customHeight="1">
      <c r="I324" s="33">
        <v>643</v>
      </c>
      <c r="J324" s="6" t="s">
        <v>731</v>
      </c>
      <c r="K324" s="6" t="s">
        <v>601</v>
      </c>
      <c r="L324" s="6"/>
      <c r="M324" s="56"/>
      <c r="N324" s="5"/>
      <c r="O324" s="18"/>
    </row>
    <row r="325" spans="9:15" ht="15" customHeight="1">
      <c r="I325" s="33">
        <v>645</v>
      </c>
      <c r="J325" s="6" t="s">
        <v>1229</v>
      </c>
      <c r="K325" s="6" t="s">
        <v>838</v>
      </c>
      <c r="L325" s="6"/>
      <c r="M325" s="56"/>
      <c r="N325" s="5"/>
      <c r="O325" s="18"/>
    </row>
    <row r="326" spans="9:15" ht="15" customHeight="1">
      <c r="I326" s="33">
        <v>647</v>
      </c>
      <c r="J326" s="6" t="s">
        <v>202</v>
      </c>
      <c r="K326" s="6" t="s">
        <v>602</v>
      </c>
      <c r="L326" s="6"/>
      <c r="M326" s="56"/>
      <c r="N326" s="5"/>
      <c r="O326" s="18"/>
    </row>
    <row r="327" spans="9:15" ht="15" customHeight="1">
      <c r="I327" s="33">
        <v>649</v>
      </c>
      <c r="J327" s="6" t="s">
        <v>1228</v>
      </c>
      <c r="K327" s="6" t="s">
        <v>837</v>
      </c>
      <c r="L327" s="6"/>
      <c r="M327" s="56"/>
      <c r="N327" s="5"/>
      <c r="O327" s="18"/>
    </row>
    <row r="328" spans="9:15" ht="15" customHeight="1">
      <c r="I328" s="33">
        <v>651</v>
      </c>
      <c r="J328" s="6" t="s">
        <v>203</v>
      </c>
      <c r="K328" s="6" t="s">
        <v>603</v>
      </c>
      <c r="L328" s="6"/>
      <c r="M328" s="56"/>
      <c r="N328" s="5"/>
      <c r="O328" s="18"/>
    </row>
    <row r="329" spans="9:15" ht="15" customHeight="1">
      <c r="I329" s="33">
        <v>653</v>
      </c>
      <c r="J329" s="6" t="s">
        <v>204</v>
      </c>
      <c r="K329" s="6" t="s">
        <v>604</v>
      </c>
      <c r="L329" s="6"/>
      <c r="M329" s="56"/>
      <c r="N329" s="5"/>
      <c r="O329" s="18"/>
    </row>
    <row r="330" spans="9:15" ht="15" customHeight="1">
      <c r="I330" s="33">
        <v>655</v>
      </c>
      <c r="J330" s="6" t="s">
        <v>732</v>
      </c>
      <c r="K330" s="6" t="s">
        <v>605</v>
      </c>
      <c r="L330" s="6"/>
      <c r="M330" s="56"/>
      <c r="N330" s="5"/>
      <c r="O330" s="18"/>
    </row>
    <row r="331" spans="9:15" ht="15" customHeight="1">
      <c r="I331" s="33">
        <v>657</v>
      </c>
      <c r="J331" s="6" t="s">
        <v>205</v>
      </c>
      <c r="K331" s="6" t="s">
        <v>606</v>
      </c>
      <c r="L331" s="6"/>
      <c r="M331" s="56"/>
      <c r="N331" s="5"/>
      <c r="O331" s="18"/>
    </row>
    <row r="332" spans="9:15" ht="15" customHeight="1">
      <c r="I332" s="33">
        <v>659</v>
      </c>
      <c r="J332" s="6" t="s">
        <v>206</v>
      </c>
      <c r="K332" s="6" t="s">
        <v>607</v>
      </c>
      <c r="L332" s="6"/>
      <c r="M332" s="56"/>
      <c r="N332" s="5"/>
      <c r="O332" s="18"/>
    </row>
    <row r="333" spans="9:15" ht="15" customHeight="1">
      <c r="I333" s="33">
        <v>661</v>
      </c>
      <c r="J333" s="6" t="s">
        <v>207</v>
      </c>
      <c r="K333" s="6" t="s">
        <v>608</v>
      </c>
      <c r="L333" s="6"/>
      <c r="M333" s="56"/>
      <c r="N333" s="5"/>
      <c r="O333" s="18"/>
    </row>
    <row r="334" spans="9:15" ht="15" customHeight="1">
      <c r="I334" s="33">
        <v>663</v>
      </c>
      <c r="J334" s="6" t="s">
        <v>733</v>
      </c>
      <c r="K334" s="6" t="s">
        <v>609</v>
      </c>
      <c r="L334" s="6"/>
      <c r="M334" s="56"/>
      <c r="N334" s="5"/>
      <c r="O334" s="18"/>
    </row>
    <row r="335" spans="9:15" ht="15" customHeight="1">
      <c r="I335" s="33">
        <v>665</v>
      </c>
      <c r="J335" s="6" t="s">
        <v>1230</v>
      </c>
      <c r="K335" s="6" t="s">
        <v>836</v>
      </c>
      <c r="L335" s="6"/>
      <c r="M335" s="56"/>
      <c r="N335" s="5"/>
      <c r="O335" s="18"/>
    </row>
    <row r="336" spans="9:15" ht="15" customHeight="1">
      <c r="I336" s="33">
        <v>667</v>
      </c>
      <c r="J336" s="6" t="s">
        <v>734</v>
      </c>
      <c r="K336" s="6" t="s">
        <v>610</v>
      </c>
      <c r="L336" s="6"/>
      <c r="M336" s="56"/>
      <c r="N336" s="5"/>
      <c r="O336" s="18"/>
    </row>
    <row r="337" spans="9:15" ht="15" customHeight="1">
      <c r="I337" s="33">
        <v>669</v>
      </c>
      <c r="J337" s="6" t="s">
        <v>735</v>
      </c>
      <c r="K337" s="6" t="s">
        <v>611</v>
      </c>
      <c r="L337" s="6"/>
      <c r="M337" s="56"/>
      <c r="N337" s="5"/>
      <c r="O337" s="18"/>
    </row>
    <row r="338" spans="9:15" ht="15" customHeight="1">
      <c r="I338" s="33">
        <v>671</v>
      </c>
      <c r="J338" s="6" t="s">
        <v>208</v>
      </c>
      <c r="K338" s="6" t="s">
        <v>612</v>
      </c>
      <c r="L338" s="6"/>
      <c r="M338" s="56"/>
      <c r="N338" s="5"/>
      <c r="O338" s="18"/>
    </row>
    <row r="339" spans="9:15" ht="15" customHeight="1">
      <c r="I339" s="33">
        <v>673</v>
      </c>
      <c r="J339" s="6" t="s">
        <v>209</v>
      </c>
      <c r="K339" s="6" t="s">
        <v>613</v>
      </c>
      <c r="L339" s="6"/>
      <c r="M339" s="56"/>
      <c r="N339" s="5"/>
      <c r="O339" s="18"/>
    </row>
    <row r="340" spans="9:15" ht="15" customHeight="1">
      <c r="I340" s="33">
        <v>675</v>
      </c>
      <c r="J340" s="6" t="s">
        <v>210</v>
      </c>
      <c r="K340" s="6" t="s">
        <v>614</v>
      </c>
      <c r="L340" s="6"/>
      <c r="M340" s="56"/>
      <c r="N340" s="5"/>
      <c r="O340" s="18"/>
    </row>
    <row r="341" spans="9:15" ht="15" customHeight="1">
      <c r="I341" s="33">
        <v>677</v>
      </c>
      <c r="J341" s="6" t="s">
        <v>736</v>
      </c>
      <c r="K341" s="6" t="s">
        <v>615</v>
      </c>
      <c r="L341" s="6"/>
      <c r="M341" s="56"/>
      <c r="N341" s="5"/>
      <c r="O341" s="18"/>
    </row>
    <row r="342" spans="9:15" ht="15" customHeight="1">
      <c r="I342" s="33">
        <v>679</v>
      </c>
      <c r="J342" s="6" t="s">
        <v>211</v>
      </c>
      <c r="K342" s="6" t="s">
        <v>616</v>
      </c>
      <c r="L342" s="6"/>
      <c r="M342" s="56"/>
      <c r="N342" s="5"/>
      <c r="O342" s="18"/>
    </row>
    <row r="343" spans="9:15" ht="15" customHeight="1">
      <c r="I343" s="33">
        <v>681</v>
      </c>
      <c r="J343" s="6" t="s">
        <v>201</v>
      </c>
      <c r="K343" s="6" t="s">
        <v>601</v>
      </c>
      <c r="L343" s="6"/>
      <c r="M343" s="56"/>
      <c r="N343" s="5"/>
      <c r="O343" s="18"/>
    </row>
    <row r="344" spans="9:15" ht="15" customHeight="1">
      <c r="I344" s="33">
        <v>683</v>
      </c>
      <c r="J344" s="6" t="s">
        <v>212</v>
      </c>
      <c r="K344" s="6" t="s">
        <v>617</v>
      </c>
      <c r="L344" s="6"/>
      <c r="M344" s="56"/>
      <c r="N344" s="5"/>
      <c r="O344" s="18"/>
    </row>
    <row r="345" spans="9:15" ht="15" customHeight="1">
      <c r="I345" s="33">
        <v>685</v>
      </c>
      <c r="J345" s="6" t="s">
        <v>737</v>
      </c>
      <c r="K345" s="6" t="s">
        <v>618</v>
      </c>
      <c r="L345" s="6"/>
      <c r="M345" s="56"/>
      <c r="N345" s="5"/>
      <c r="O345" s="18"/>
    </row>
    <row r="346" spans="9:15" ht="15" customHeight="1">
      <c r="I346" s="33">
        <v>687</v>
      </c>
      <c r="J346" s="6" t="s">
        <v>738</v>
      </c>
      <c r="K346" s="6" t="s">
        <v>619</v>
      </c>
      <c r="L346" s="6"/>
      <c r="M346" s="56"/>
      <c r="N346" s="5"/>
      <c r="O346" s="18"/>
    </row>
    <row r="347" spans="9:15" ht="15" customHeight="1">
      <c r="I347" s="33">
        <v>689</v>
      </c>
      <c r="J347" s="6" t="s">
        <v>739</v>
      </c>
      <c r="K347" s="6" t="s">
        <v>620</v>
      </c>
      <c r="L347" s="6"/>
      <c r="M347" s="56"/>
      <c r="N347" s="5"/>
      <c r="O347" s="18"/>
    </row>
    <row r="348" spans="9:15" ht="15" customHeight="1">
      <c r="I348" s="33">
        <v>691</v>
      </c>
      <c r="J348" s="6" t="s">
        <v>740</v>
      </c>
      <c r="K348" s="6" t="s">
        <v>621</v>
      </c>
      <c r="L348" s="6"/>
      <c r="M348" s="56"/>
      <c r="N348" s="5"/>
      <c r="O348" s="18"/>
    </row>
    <row r="349" spans="9:15" ht="15" customHeight="1">
      <c r="I349" s="33">
        <v>693</v>
      </c>
      <c r="J349" s="6" t="s">
        <v>213</v>
      </c>
      <c r="K349" s="6" t="s">
        <v>622</v>
      </c>
      <c r="L349" s="6"/>
      <c r="M349" s="56"/>
      <c r="N349" s="5"/>
      <c r="O349" s="18"/>
    </row>
    <row r="350" spans="9:15" ht="15" customHeight="1">
      <c r="I350" s="33">
        <v>695</v>
      </c>
      <c r="J350" s="6"/>
      <c r="K350" s="6" t="s">
        <v>365</v>
      </c>
      <c r="L350" s="6"/>
      <c r="M350" s="56"/>
      <c r="N350" s="5"/>
      <c r="O350" s="18"/>
    </row>
    <row r="351" spans="9:15" ht="15" customHeight="1">
      <c r="I351" s="33">
        <v>697</v>
      </c>
      <c r="J351" s="6"/>
      <c r="K351" s="6" t="s">
        <v>365</v>
      </c>
      <c r="L351" s="6"/>
      <c r="M351" s="56"/>
      <c r="N351" s="5"/>
      <c r="O351" s="18"/>
    </row>
    <row r="352" spans="9:15" ht="15" customHeight="1">
      <c r="I352" s="33">
        <v>699</v>
      </c>
      <c r="J352" s="6"/>
      <c r="K352" s="6" t="s">
        <v>365</v>
      </c>
      <c r="L352" s="6"/>
      <c r="M352" s="56"/>
      <c r="N352" s="5"/>
      <c r="O352" s="18"/>
    </row>
    <row r="353" spans="9:15" ht="15" customHeight="1">
      <c r="I353" s="33">
        <v>701</v>
      </c>
      <c r="J353" s="6"/>
      <c r="K353" s="6" t="s">
        <v>365</v>
      </c>
      <c r="L353" s="6"/>
      <c r="M353" s="56"/>
      <c r="N353" s="5"/>
      <c r="O353" s="18"/>
    </row>
    <row r="354" spans="9:15" ht="15" customHeight="1">
      <c r="I354" s="33">
        <v>703</v>
      </c>
      <c r="J354" s="6"/>
      <c r="K354" s="6" t="s">
        <v>365</v>
      </c>
      <c r="L354" s="6"/>
      <c r="M354" s="56"/>
      <c r="N354" s="5"/>
      <c r="O354" s="18"/>
    </row>
    <row r="355" spans="9:15" ht="15" customHeight="1">
      <c r="I355" s="33">
        <v>705</v>
      </c>
      <c r="J355" s="6" t="s">
        <v>215</v>
      </c>
      <c r="K355" s="6" t="s">
        <v>623</v>
      </c>
      <c r="L355" s="6"/>
      <c r="M355" s="56"/>
      <c r="N355" s="5"/>
      <c r="O355" s="18"/>
    </row>
    <row r="356" spans="9:15" ht="15" customHeight="1">
      <c r="I356" s="33">
        <v>707</v>
      </c>
      <c r="J356" s="6" t="s">
        <v>216</v>
      </c>
      <c r="K356" s="6" t="s">
        <v>624</v>
      </c>
      <c r="L356" s="6"/>
      <c r="M356" s="56"/>
      <c r="N356" s="5"/>
      <c r="O356" s="18"/>
    </row>
    <row r="357" spans="9:15" ht="15" customHeight="1">
      <c r="I357" s="33">
        <v>709</v>
      </c>
      <c r="J357" s="6" t="s">
        <v>217</v>
      </c>
      <c r="K357" s="6" t="s">
        <v>625</v>
      </c>
      <c r="L357" s="6"/>
      <c r="M357" s="56"/>
      <c r="N357" s="5"/>
      <c r="O357" s="18"/>
    </row>
    <row r="358" spans="9:15" ht="15" customHeight="1">
      <c r="I358" s="33">
        <v>711</v>
      </c>
      <c r="J358" s="6" t="s">
        <v>741</v>
      </c>
      <c r="K358" s="6" t="s">
        <v>626</v>
      </c>
      <c r="L358" s="6"/>
      <c r="M358" s="56"/>
      <c r="N358" s="5"/>
      <c r="O358" s="18"/>
    </row>
    <row r="359" spans="9:15" ht="15" customHeight="1">
      <c r="I359" s="33">
        <v>713</v>
      </c>
      <c r="J359" s="6" t="s">
        <v>742</v>
      </c>
      <c r="K359" s="6" t="s">
        <v>627</v>
      </c>
      <c r="L359" s="6"/>
      <c r="M359" s="56"/>
      <c r="N359" s="5"/>
      <c r="O359" s="18"/>
    </row>
    <row r="360" spans="9:15" ht="15" customHeight="1">
      <c r="I360" s="33">
        <v>715</v>
      </c>
      <c r="J360" s="6" t="s">
        <v>743</v>
      </c>
      <c r="K360" s="6" t="s">
        <v>628</v>
      </c>
      <c r="L360" s="6"/>
      <c r="M360" s="56"/>
      <c r="N360" s="5"/>
      <c r="O360" s="18"/>
    </row>
    <row r="361" spans="9:15" ht="15" customHeight="1">
      <c r="I361" s="33">
        <v>717</v>
      </c>
      <c r="J361" s="6" t="s">
        <v>214</v>
      </c>
      <c r="K361" s="6" t="s">
        <v>629</v>
      </c>
      <c r="L361" s="6"/>
      <c r="M361" s="56"/>
      <c r="N361" s="5"/>
      <c r="O361" s="18"/>
    </row>
    <row r="362" spans="9:15" ht="15" customHeight="1">
      <c r="I362" s="33">
        <v>719</v>
      </c>
      <c r="J362" s="6" t="s">
        <v>744</v>
      </c>
      <c r="K362" s="6" t="s">
        <v>630</v>
      </c>
      <c r="L362" s="6"/>
      <c r="M362" s="56"/>
      <c r="N362" s="5"/>
      <c r="O362" s="18"/>
    </row>
    <row r="363" spans="9:15" ht="15" customHeight="1">
      <c r="I363" s="33">
        <v>721</v>
      </c>
      <c r="J363" s="6" t="s">
        <v>745</v>
      </c>
      <c r="K363" s="6" t="s">
        <v>631</v>
      </c>
      <c r="L363" s="6"/>
      <c r="M363" s="56"/>
      <c r="N363" s="5"/>
      <c r="O363" s="18"/>
    </row>
    <row r="364" spans="9:15" ht="15" customHeight="1">
      <c r="I364" s="33">
        <v>723</v>
      </c>
      <c r="J364" s="6"/>
      <c r="K364" s="6" t="s">
        <v>365</v>
      </c>
      <c r="L364" s="6"/>
      <c r="M364" s="56"/>
      <c r="N364" s="5"/>
      <c r="O364" s="18"/>
    </row>
    <row r="365" spans="9:15" ht="15" customHeight="1">
      <c r="I365" s="33">
        <v>725</v>
      </c>
      <c r="J365" s="6"/>
      <c r="K365" s="6" t="s">
        <v>365</v>
      </c>
      <c r="L365" s="6"/>
      <c r="M365" s="56"/>
      <c r="N365" s="5"/>
      <c r="O365" s="18"/>
    </row>
    <row r="366" spans="9:15" ht="15" customHeight="1">
      <c r="I366" s="33">
        <v>727</v>
      </c>
      <c r="J366" s="6" t="s">
        <v>746</v>
      </c>
      <c r="K366" s="6" t="s">
        <v>632</v>
      </c>
      <c r="L366" s="6"/>
      <c r="M366" s="56"/>
      <c r="N366" s="5"/>
      <c r="O366" s="18"/>
    </row>
    <row r="367" spans="9:15" ht="15" customHeight="1">
      <c r="I367" s="33">
        <v>729</v>
      </c>
      <c r="J367" s="6" t="s">
        <v>747</v>
      </c>
      <c r="K367" s="6" t="s">
        <v>633</v>
      </c>
      <c r="L367" s="6"/>
      <c r="M367" s="56"/>
      <c r="N367" s="5"/>
      <c r="O367" s="18"/>
    </row>
    <row r="368" spans="9:15" ht="15" customHeight="1">
      <c r="I368" s="33">
        <v>731</v>
      </c>
      <c r="J368" s="6" t="s">
        <v>748</v>
      </c>
      <c r="K368" s="6" t="s">
        <v>634</v>
      </c>
      <c r="L368" s="6"/>
      <c r="M368" s="56"/>
      <c r="N368" s="5"/>
      <c r="O368" s="18"/>
    </row>
    <row r="369" spans="9:15" ht="15" customHeight="1">
      <c r="I369" s="33">
        <v>733</v>
      </c>
      <c r="J369" s="6" t="s">
        <v>1231</v>
      </c>
      <c r="K369" s="6" t="s">
        <v>635</v>
      </c>
      <c r="L369" s="6"/>
      <c r="M369" s="56"/>
      <c r="N369" s="5"/>
      <c r="O369" s="18"/>
    </row>
    <row r="370" spans="9:15" ht="15" customHeight="1">
      <c r="I370" s="33">
        <v>735</v>
      </c>
      <c r="J370" s="6" t="s">
        <v>749</v>
      </c>
      <c r="K370" s="6" t="s">
        <v>636</v>
      </c>
      <c r="L370" s="6"/>
      <c r="M370" s="56"/>
      <c r="N370" s="5"/>
      <c r="O370" s="18"/>
    </row>
    <row r="371" spans="9:15" ht="15" customHeight="1">
      <c r="I371" s="33">
        <v>737</v>
      </c>
      <c r="J371" s="6" t="s">
        <v>1232</v>
      </c>
      <c r="K371" s="6" t="s">
        <v>835</v>
      </c>
      <c r="L371" s="6"/>
      <c r="M371" s="56"/>
      <c r="N371" s="5"/>
      <c r="O371" s="18"/>
    </row>
    <row r="372" spans="9:15" ht="15" customHeight="1">
      <c r="I372" s="33">
        <v>739</v>
      </c>
      <c r="J372" s="6"/>
      <c r="K372" s="6" t="s">
        <v>365</v>
      </c>
      <c r="L372" s="6"/>
      <c r="M372" s="56"/>
      <c r="N372" s="5"/>
      <c r="O372" s="18"/>
    </row>
    <row r="373" spans="9:15" ht="15" customHeight="1">
      <c r="I373" s="33">
        <v>741</v>
      </c>
      <c r="J373" s="6"/>
      <c r="K373" s="6" t="s">
        <v>365</v>
      </c>
      <c r="L373" s="6"/>
      <c r="M373" s="56"/>
      <c r="N373" s="5"/>
      <c r="O373" s="18"/>
    </row>
    <row r="374" spans="9:15" ht="15" customHeight="1">
      <c r="I374" s="33">
        <v>743</v>
      </c>
      <c r="J374" s="6" t="s">
        <v>218</v>
      </c>
      <c r="K374" s="6" t="s">
        <v>637</v>
      </c>
      <c r="L374" s="6"/>
      <c r="M374" s="56"/>
      <c r="N374" s="5"/>
      <c r="O374" s="18"/>
    </row>
    <row r="375" spans="9:15" ht="15" customHeight="1">
      <c r="I375" s="33">
        <v>745</v>
      </c>
      <c r="J375" s="6" t="s">
        <v>890</v>
      </c>
      <c r="K375" s="6" t="s">
        <v>834</v>
      </c>
      <c r="L375" s="6"/>
      <c r="M375" s="56"/>
      <c r="N375" s="5"/>
      <c r="O375" s="18"/>
    </row>
    <row r="376" spans="9:15" ht="15" customHeight="1">
      <c r="I376" s="33">
        <v>747</v>
      </c>
      <c r="J376" s="6" t="s">
        <v>891</v>
      </c>
      <c r="K376" s="6" t="s">
        <v>833</v>
      </c>
      <c r="L376" s="6"/>
      <c r="M376" s="56"/>
      <c r="N376" s="5"/>
      <c r="O376" s="18"/>
    </row>
    <row r="377" spans="9:15" ht="15" customHeight="1">
      <c r="I377" s="33">
        <v>749</v>
      </c>
      <c r="J377" s="6" t="s">
        <v>750</v>
      </c>
      <c r="K377" s="6" t="s">
        <v>638</v>
      </c>
      <c r="L377" s="6"/>
      <c r="M377" s="56"/>
      <c r="N377" s="5"/>
      <c r="O377" s="18"/>
    </row>
    <row r="378" spans="9:15" ht="15" customHeight="1">
      <c r="I378" s="33">
        <v>751</v>
      </c>
      <c r="J378" s="6" t="s">
        <v>751</v>
      </c>
      <c r="K378" s="6" t="s">
        <v>1278</v>
      </c>
      <c r="L378" s="6"/>
      <c r="M378" s="56"/>
      <c r="N378" s="5"/>
      <c r="O378" s="18"/>
    </row>
    <row r="379" spans="9:15" ht="15" customHeight="1">
      <c r="I379" s="33">
        <v>753</v>
      </c>
      <c r="J379" s="6" t="s">
        <v>892</v>
      </c>
      <c r="K379" s="6" t="s">
        <v>832</v>
      </c>
      <c r="L379" s="6"/>
      <c r="M379" s="56"/>
      <c r="N379" s="5"/>
      <c r="O379" s="18"/>
    </row>
    <row r="380" spans="9:15" ht="15" customHeight="1">
      <c r="I380" s="33">
        <v>755</v>
      </c>
      <c r="J380" s="6"/>
      <c r="K380" s="6" t="s">
        <v>365</v>
      </c>
      <c r="L380" s="6"/>
      <c r="M380" s="56"/>
      <c r="N380" s="5"/>
      <c r="O380" s="18"/>
    </row>
    <row r="381" spans="9:15" ht="15" customHeight="1">
      <c r="I381" s="33">
        <v>757</v>
      </c>
      <c r="J381" s="6"/>
      <c r="K381" s="6" t="s">
        <v>365</v>
      </c>
      <c r="L381" s="6"/>
      <c r="M381" s="56"/>
      <c r="N381" s="5"/>
      <c r="O381" s="18"/>
    </row>
    <row r="382" spans="9:15" ht="15" customHeight="1">
      <c r="I382" s="33">
        <v>759</v>
      </c>
      <c r="J382" s="6" t="s">
        <v>220</v>
      </c>
      <c r="K382" s="6" t="s">
        <v>639</v>
      </c>
      <c r="L382" s="6"/>
      <c r="M382" s="56"/>
      <c r="N382" s="5"/>
      <c r="O382" s="18"/>
    </row>
    <row r="383" spans="9:15" ht="15" customHeight="1">
      <c r="I383" s="33">
        <v>761</v>
      </c>
      <c r="J383" s="6" t="s">
        <v>221</v>
      </c>
      <c r="K383" s="6" t="s">
        <v>640</v>
      </c>
      <c r="L383" s="6"/>
      <c r="M383" s="56"/>
      <c r="N383" s="5"/>
      <c r="O383" s="18"/>
    </row>
    <row r="384" spans="9:15" ht="15" customHeight="1">
      <c r="I384" s="33">
        <v>763</v>
      </c>
      <c r="J384" s="6" t="s">
        <v>1233</v>
      </c>
      <c r="K384" s="6" t="s">
        <v>831</v>
      </c>
      <c r="L384" s="6"/>
      <c r="M384" s="56"/>
      <c r="N384" s="5"/>
      <c r="O384" s="18"/>
    </row>
    <row r="385" spans="9:15" ht="15" customHeight="1">
      <c r="I385" s="33">
        <v>765</v>
      </c>
      <c r="J385" s="6" t="s">
        <v>752</v>
      </c>
      <c r="K385" s="6" t="s">
        <v>641</v>
      </c>
      <c r="L385" s="6"/>
      <c r="M385" s="56"/>
      <c r="N385" s="5"/>
      <c r="O385" s="18"/>
    </row>
    <row r="386" spans="9:15" ht="15" customHeight="1">
      <c r="I386" s="33">
        <v>767</v>
      </c>
      <c r="J386" s="6" t="s">
        <v>753</v>
      </c>
      <c r="K386" s="6" t="s">
        <v>642</v>
      </c>
      <c r="L386" s="6"/>
      <c r="M386" s="56"/>
      <c r="N386" s="5"/>
      <c r="O386" s="18"/>
    </row>
    <row r="387" spans="9:15" ht="15" customHeight="1">
      <c r="I387" s="33">
        <v>769</v>
      </c>
      <c r="J387" s="6"/>
      <c r="K387" s="6" t="s">
        <v>365</v>
      </c>
      <c r="L387" s="6"/>
      <c r="M387" s="56"/>
      <c r="N387" s="5"/>
      <c r="O387" s="18"/>
    </row>
    <row r="388" spans="9:15" ht="15" customHeight="1">
      <c r="I388" s="33">
        <v>771</v>
      </c>
      <c r="J388" s="6"/>
      <c r="K388" s="6" t="s">
        <v>365</v>
      </c>
      <c r="L388" s="6"/>
      <c r="M388" s="56"/>
      <c r="N388" s="5"/>
      <c r="O388" s="18"/>
    </row>
    <row r="389" spans="9:15" ht="15" customHeight="1">
      <c r="I389" s="33">
        <v>773</v>
      </c>
      <c r="J389" s="6" t="s">
        <v>222</v>
      </c>
      <c r="K389" s="6" t="s">
        <v>830</v>
      </c>
      <c r="L389" s="6" t="s">
        <v>924</v>
      </c>
      <c r="M389" s="56" t="s">
        <v>311</v>
      </c>
      <c r="N389" s="5"/>
      <c r="O389" s="18"/>
    </row>
    <row r="390" spans="9:15" ht="15" customHeight="1">
      <c r="I390" s="33">
        <v>775</v>
      </c>
      <c r="J390" s="6" t="s">
        <v>864</v>
      </c>
      <c r="K390" s="6" t="s">
        <v>312</v>
      </c>
      <c r="L390" s="6" t="s">
        <v>925</v>
      </c>
      <c r="M390" s="56" t="s">
        <v>313</v>
      </c>
      <c r="N390" s="5"/>
      <c r="O390" s="18"/>
    </row>
    <row r="391" spans="9:15" ht="15" customHeight="1">
      <c r="I391" s="33">
        <v>777</v>
      </c>
      <c r="J391" s="6" t="s">
        <v>223</v>
      </c>
      <c r="K391" s="6" t="s">
        <v>314</v>
      </c>
      <c r="L391" s="6" t="s">
        <v>926</v>
      </c>
      <c r="M391" s="56" t="s">
        <v>315</v>
      </c>
      <c r="N391" s="5"/>
      <c r="O391" s="18"/>
    </row>
    <row r="392" spans="9:15" ht="15" customHeight="1">
      <c r="I392" s="33">
        <v>779</v>
      </c>
      <c r="J392" s="6" t="s">
        <v>754</v>
      </c>
      <c r="K392" s="6" t="s">
        <v>316</v>
      </c>
      <c r="L392" s="6" t="s">
        <v>927</v>
      </c>
      <c r="M392" s="56" t="s">
        <v>317</v>
      </c>
      <c r="N392" s="5"/>
      <c r="O392" s="18"/>
    </row>
    <row r="393" spans="9:15" ht="15" customHeight="1">
      <c r="I393" s="33">
        <v>781</v>
      </c>
      <c r="J393" s="6" t="s">
        <v>755</v>
      </c>
      <c r="K393" s="6" t="s">
        <v>318</v>
      </c>
      <c r="L393" s="6" t="s">
        <v>928</v>
      </c>
      <c r="M393" s="56" t="s">
        <v>319</v>
      </c>
      <c r="N393" s="5"/>
      <c r="O393" s="18"/>
    </row>
    <row r="394" spans="9:15" ht="15" customHeight="1">
      <c r="I394" s="33">
        <v>783</v>
      </c>
      <c r="J394" s="6" t="s">
        <v>224</v>
      </c>
      <c r="K394" s="6" t="s">
        <v>320</v>
      </c>
      <c r="L394" s="6" t="s">
        <v>929</v>
      </c>
      <c r="M394" s="56" t="s">
        <v>321</v>
      </c>
      <c r="N394" s="5"/>
      <c r="O394" s="18"/>
    </row>
    <row r="395" spans="9:15" ht="15" customHeight="1">
      <c r="I395" s="33">
        <v>785</v>
      </c>
      <c r="J395" s="6" t="s">
        <v>225</v>
      </c>
      <c r="K395" s="6" t="s">
        <v>322</v>
      </c>
      <c r="L395" s="6" t="s">
        <v>930</v>
      </c>
      <c r="M395" s="56" t="s">
        <v>323</v>
      </c>
      <c r="N395" s="5"/>
      <c r="O395" s="18"/>
    </row>
    <row r="396" spans="9:15" ht="15" customHeight="1">
      <c r="I396" s="33">
        <v>787</v>
      </c>
      <c r="J396" s="6" t="s">
        <v>756</v>
      </c>
      <c r="K396" s="6" t="s">
        <v>324</v>
      </c>
      <c r="L396" s="6" t="s">
        <v>931</v>
      </c>
      <c r="M396" s="56" t="s">
        <v>325</v>
      </c>
      <c r="N396" s="5"/>
      <c r="O396" s="18"/>
    </row>
    <row r="397" spans="9:15" ht="15" customHeight="1">
      <c r="I397" s="33">
        <v>789</v>
      </c>
      <c r="J397" s="6" t="s">
        <v>1234</v>
      </c>
      <c r="K397" s="6" t="s">
        <v>326</v>
      </c>
      <c r="L397" s="6" t="s">
        <v>932</v>
      </c>
      <c r="M397" s="56" t="s">
        <v>327</v>
      </c>
      <c r="N397" s="5"/>
      <c r="O397" s="18"/>
    </row>
    <row r="398" spans="9:15" ht="15" customHeight="1">
      <c r="I398" s="33">
        <v>791</v>
      </c>
      <c r="J398" s="6" t="s">
        <v>757</v>
      </c>
      <c r="K398" s="6" t="s">
        <v>328</v>
      </c>
      <c r="L398" s="6" t="s">
        <v>933</v>
      </c>
      <c r="M398" s="56" t="s">
        <v>329</v>
      </c>
      <c r="N398" s="5"/>
      <c r="O398" s="18"/>
    </row>
    <row r="399" spans="9:15" ht="15" customHeight="1">
      <c r="I399" s="33">
        <v>793</v>
      </c>
      <c r="J399" s="6" t="s">
        <v>226</v>
      </c>
      <c r="K399" s="6" t="s">
        <v>330</v>
      </c>
      <c r="L399" s="6" t="s">
        <v>934</v>
      </c>
      <c r="M399" s="56" t="s">
        <v>331</v>
      </c>
      <c r="N399" s="5"/>
      <c r="O399" s="18"/>
    </row>
    <row r="400" spans="9:15" ht="15" customHeight="1">
      <c r="I400" s="33">
        <v>795</v>
      </c>
      <c r="J400" s="6" t="s">
        <v>1235</v>
      </c>
      <c r="K400" s="6" t="s">
        <v>332</v>
      </c>
      <c r="L400" s="6" t="s">
        <v>935</v>
      </c>
      <c r="M400" s="56" t="s">
        <v>333</v>
      </c>
      <c r="N400" s="5"/>
      <c r="O400" s="18"/>
    </row>
    <row r="401" spans="9:15" ht="15" customHeight="1">
      <c r="I401" s="33">
        <v>797</v>
      </c>
      <c r="J401" s="6" t="s">
        <v>758</v>
      </c>
      <c r="K401" s="6" t="s">
        <v>334</v>
      </c>
      <c r="L401" s="6" t="s">
        <v>936</v>
      </c>
      <c r="M401" s="56" t="s">
        <v>335</v>
      </c>
      <c r="N401" s="5"/>
      <c r="O401" s="18"/>
    </row>
    <row r="402" spans="9:15" ht="15" customHeight="1">
      <c r="I402" s="33">
        <v>799</v>
      </c>
      <c r="J402" s="6" t="s">
        <v>759</v>
      </c>
      <c r="K402" s="6" t="s">
        <v>336</v>
      </c>
      <c r="L402" s="6" t="s">
        <v>937</v>
      </c>
      <c r="M402" s="56" t="s">
        <v>337</v>
      </c>
      <c r="N402" s="5"/>
      <c r="O402" s="18"/>
    </row>
    <row r="403" spans="9:15" ht="15" customHeight="1">
      <c r="I403" s="33">
        <v>801</v>
      </c>
      <c r="J403" s="6" t="s">
        <v>760</v>
      </c>
      <c r="K403" s="6" t="s">
        <v>338</v>
      </c>
      <c r="L403" s="6" t="s">
        <v>938</v>
      </c>
      <c r="M403" s="56" t="s">
        <v>339</v>
      </c>
      <c r="N403" s="5"/>
      <c r="O403" s="18"/>
    </row>
    <row r="404" spans="9:15" ht="15" customHeight="1">
      <c r="I404" s="33">
        <v>803</v>
      </c>
      <c r="J404" s="6"/>
      <c r="K404" s="6"/>
      <c r="L404" s="6"/>
      <c r="M404" s="56"/>
      <c r="N404" s="5"/>
      <c r="O404" s="18"/>
    </row>
    <row r="405" spans="9:15" ht="15" customHeight="1">
      <c r="I405" s="33">
        <v>805</v>
      </c>
      <c r="J405" s="6"/>
      <c r="K405" s="6"/>
      <c r="L405" s="6"/>
      <c r="M405" s="56"/>
      <c r="N405" s="5"/>
      <c r="O405" s="18"/>
    </row>
    <row r="406" spans="9:15" ht="15" customHeight="1">
      <c r="I406" s="33">
        <v>807</v>
      </c>
      <c r="J406" s="6"/>
      <c r="K406" s="6"/>
      <c r="L406" s="6"/>
      <c r="M406" s="56"/>
      <c r="N406" s="5"/>
      <c r="O406" s="18"/>
    </row>
    <row r="407" spans="9:15" ht="15" customHeight="1">
      <c r="I407" s="33">
        <v>809</v>
      </c>
      <c r="J407" s="6" t="s">
        <v>939</v>
      </c>
      <c r="K407" s="6" t="s">
        <v>227</v>
      </c>
      <c r="L407" s="6"/>
      <c r="M407" s="56"/>
      <c r="N407" s="5"/>
      <c r="O407" s="18"/>
    </row>
    <row r="408" spans="9:15" ht="15" customHeight="1">
      <c r="I408" s="33">
        <v>811</v>
      </c>
      <c r="J408" s="6" t="s">
        <v>761</v>
      </c>
      <c r="K408" s="6" t="s">
        <v>228</v>
      </c>
      <c r="L408" s="6"/>
      <c r="M408" s="56"/>
      <c r="N408" s="5"/>
      <c r="O408" s="18"/>
    </row>
    <row r="409" spans="9:15" ht="15" customHeight="1">
      <c r="I409" s="33">
        <v>813</v>
      </c>
      <c r="J409" s="6" t="s">
        <v>762</v>
      </c>
      <c r="K409" s="6" t="s">
        <v>229</v>
      </c>
      <c r="L409" s="6"/>
      <c r="M409" s="56"/>
      <c r="N409" s="5"/>
      <c r="O409" s="18"/>
    </row>
    <row r="410" spans="9:15" ht="15" customHeight="1">
      <c r="I410" s="33">
        <v>815</v>
      </c>
      <c r="J410" s="6" t="s">
        <v>763</v>
      </c>
      <c r="K410" s="6" t="s">
        <v>230</v>
      </c>
      <c r="L410" s="6"/>
      <c r="M410" s="56"/>
      <c r="N410" s="5"/>
      <c r="O410" s="18"/>
    </row>
    <row r="411" spans="9:15" ht="15" customHeight="1">
      <c r="I411" s="33">
        <v>817</v>
      </c>
      <c r="J411" s="6" t="s">
        <v>764</v>
      </c>
      <c r="K411" s="6" t="s">
        <v>232</v>
      </c>
      <c r="L411" s="6"/>
      <c r="M411" s="56"/>
      <c r="N411" s="5"/>
      <c r="O411" s="18"/>
    </row>
    <row r="412" spans="9:15" ht="15" customHeight="1">
      <c r="I412" s="33">
        <v>819</v>
      </c>
      <c r="J412" s="6" t="s">
        <v>231</v>
      </c>
      <c r="K412" s="6" t="s">
        <v>233</v>
      </c>
      <c r="L412" s="6"/>
      <c r="M412" s="56"/>
      <c r="N412" s="5"/>
      <c r="O412" s="18"/>
    </row>
    <row r="413" spans="9:15" ht="15" customHeight="1">
      <c r="I413" s="33">
        <v>821</v>
      </c>
      <c r="J413" s="6" t="s">
        <v>1236</v>
      </c>
      <c r="K413" s="6" t="s">
        <v>234</v>
      </c>
      <c r="L413" s="6"/>
      <c r="M413" s="56"/>
      <c r="N413" s="5"/>
      <c r="O413" s="18"/>
    </row>
    <row r="414" spans="9:15" ht="15" customHeight="1">
      <c r="I414" s="33">
        <v>823</v>
      </c>
      <c r="J414" s="6" t="s">
        <v>765</v>
      </c>
      <c r="K414" s="6" t="s">
        <v>236</v>
      </c>
      <c r="L414" s="6"/>
      <c r="M414" s="56"/>
      <c r="N414" s="5"/>
      <c r="O414" s="18"/>
    </row>
    <row r="415" spans="9:15" ht="15" customHeight="1">
      <c r="I415" s="33">
        <v>825</v>
      </c>
      <c r="J415" s="6" t="s">
        <v>235</v>
      </c>
      <c r="K415" s="6" t="s">
        <v>237</v>
      </c>
      <c r="L415" s="6"/>
      <c r="M415" s="56"/>
      <c r="N415" s="5"/>
      <c r="O415" s="18"/>
    </row>
    <row r="416" spans="9:15" ht="15" customHeight="1">
      <c r="I416" s="33">
        <v>827</v>
      </c>
      <c r="J416" s="6"/>
      <c r="K416" s="6"/>
      <c r="L416" s="6"/>
      <c r="M416" s="56"/>
      <c r="N416" s="5"/>
      <c r="O416" s="18"/>
    </row>
    <row r="417" spans="9:15" ht="15" customHeight="1">
      <c r="I417" s="33">
        <v>829</v>
      </c>
      <c r="J417" s="6"/>
      <c r="K417" s="6"/>
      <c r="L417" s="6"/>
      <c r="M417" s="56"/>
      <c r="N417" s="5"/>
      <c r="O417" s="18"/>
    </row>
    <row r="418" spans="9:15" ht="15" customHeight="1">
      <c r="I418" s="33">
        <v>831</v>
      </c>
      <c r="J418" s="6" t="s">
        <v>239</v>
      </c>
      <c r="K418" s="6" t="s">
        <v>241</v>
      </c>
      <c r="L418" s="6"/>
      <c r="M418" s="56"/>
      <c r="N418" s="5"/>
      <c r="O418" s="18"/>
    </row>
    <row r="419" spans="9:15" ht="15" customHeight="1">
      <c r="I419" s="33">
        <v>833</v>
      </c>
      <c r="J419" s="6" t="s">
        <v>240</v>
      </c>
      <c r="K419" s="6" t="s">
        <v>242</v>
      </c>
      <c r="L419" s="6"/>
      <c r="M419" s="56"/>
      <c r="N419" s="5"/>
      <c r="O419" s="18"/>
    </row>
    <row r="420" spans="9:15" ht="15" customHeight="1">
      <c r="I420" s="33">
        <v>835</v>
      </c>
      <c r="J420" s="6" t="s">
        <v>238</v>
      </c>
      <c r="K420" s="6" t="s">
        <v>243</v>
      </c>
      <c r="L420" s="6"/>
      <c r="M420" s="56"/>
      <c r="N420" s="5"/>
      <c r="O420" s="18"/>
    </row>
    <row r="421" spans="9:15" ht="15" customHeight="1">
      <c r="I421" s="33">
        <v>837</v>
      </c>
      <c r="J421" s="6" t="s">
        <v>1237</v>
      </c>
      <c r="K421" s="6" t="s">
        <v>244</v>
      </c>
      <c r="L421" s="6"/>
      <c r="M421" s="56"/>
      <c r="N421" s="5"/>
      <c r="O421" s="18"/>
    </row>
    <row r="422" spans="9:15" ht="15" customHeight="1">
      <c r="I422" s="33">
        <v>839</v>
      </c>
      <c r="J422" s="6"/>
      <c r="K422" s="6"/>
      <c r="L422" s="6"/>
      <c r="M422" s="56"/>
      <c r="N422" s="5"/>
      <c r="O422" s="18"/>
    </row>
    <row r="423" spans="9:15" ht="15" customHeight="1">
      <c r="I423" s="33">
        <v>841</v>
      </c>
      <c r="J423" s="6"/>
      <c r="K423" s="6"/>
      <c r="L423" s="6"/>
      <c r="M423" s="56"/>
      <c r="N423" s="5"/>
      <c r="O423" s="18"/>
    </row>
    <row r="424" spans="9:15" ht="15" customHeight="1">
      <c r="I424" s="33">
        <v>843</v>
      </c>
      <c r="J424" s="6" t="s">
        <v>766</v>
      </c>
      <c r="K424" s="6" t="s">
        <v>245</v>
      </c>
      <c r="L424" s="6"/>
      <c r="M424" s="56"/>
      <c r="N424" s="5"/>
      <c r="O424" s="18"/>
    </row>
    <row r="425" spans="9:15" ht="15" customHeight="1">
      <c r="I425" s="33">
        <v>845</v>
      </c>
      <c r="J425" s="6" t="s">
        <v>767</v>
      </c>
      <c r="K425" s="6" t="s">
        <v>247</v>
      </c>
      <c r="L425" s="6"/>
      <c r="M425" s="56"/>
      <c r="N425" s="5"/>
      <c r="O425" s="18"/>
    </row>
    <row r="426" spans="9:15" ht="15" customHeight="1">
      <c r="I426" s="33">
        <v>847</v>
      </c>
      <c r="J426" s="6" t="s">
        <v>246</v>
      </c>
      <c r="K426" s="6" t="s">
        <v>248</v>
      </c>
      <c r="L426" s="6"/>
      <c r="M426" s="56"/>
      <c r="N426" s="5"/>
      <c r="O426" s="18"/>
    </row>
    <row r="427" spans="9:15" ht="15" customHeight="1">
      <c r="I427" s="33">
        <v>849</v>
      </c>
      <c r="J427" s="6" t="s">
        <v>768</v>
      </c>
      <c r="K427" s="6" t="s">
        <v>249</v>
      </c>
      <c r="L427" s="6"/>
      <c r="M427" s="56"/>
      <c r="N427" s="5"/>
      <c r="O427" s="18"/>
    </row>
    <row r="428" spans="9:15" ht="15" customHeight="1">
      <c r="I428" s="33">
        <v>851</v>
      </c>
      <c r="J428" s="6"/>
      <c r="K428" s="6"/>
      <c r="L428" s="6"/>
      <c r="M428" s="56"/>
      <c r="N428" s="5"/>
      <c r="O428" s="18"/>
    </row>
    <row r="429" spans="9:15" ht="15" customHeight="1">
      <c r="I429" s="33">
        <v>853</v>
      </c>
      <c r="J429" s="6"/>
      <c r="K429" s="6"/>
      <c r="L429" s="6"/>
      <c r="M429" s="56"/>
      <c r="N429" s="5"/>
      <c r="O429" s="18"/>
    </row>
    <row r="430" spans="9:15" ht="15" customHeight="1">
      <c r="I430" s="33">
        <v>855</v>
      </c>
      <c r="J430" s="6"/>
      <c r="K430" s="6"/>
      <c r="L430" s="6"/>
      <c r="M430" s="56"/>
      <c r="N430" s="5" t="s">
        <v>769</v>
      </c>
      <c r="O430" s="18" t="s">
        <v>250</v>
      </c>
    </row>
    <row r="431" spans="9:15" ht="15" customHeight="1">
      <c r="I431" s="33">
        <v>857</v>
      </c>
      <c r="J431" s="6" t="s">
        <v>770</v>
      </c>
      <c r="K431" s="6" t="s">
        <v>252</v>
      </c>
      <c r="L431" s="6"/>
      <c r="M431" s="56"/>
      <c r="N431" s="5"/>
      <c r="O431" s="18"/>
    </row>
    <row r="432" spans="9:15" ht="15" customHeight="1">
      <c r="I432" s="33">
        <v>859</v>
      </c>
      <c r="J432" s="6" t="s">
        <v>251</v>
      </c>
      <c r="K432" s="6" t="s">
        <v>253</v>
      </c>
      <c r="L432" s="6"/>
      <c r="M432" s="56"/>
      <c r="N432" s="5"/>
      <c r="O432" s="18"/>
    </row>
    <row r="433" spans="9:15" ht="15" customHeight="1">
      <c r="I433" s="33">
        <v>861</v>
      </c>
      <c r="J433" s="6" t="s">
        <v>771</v>
      </c>
      <c r="K433" s="6" t="s">
        <v>254</v>
      </c>
      <c r="L433" s="6"/>
      <c r="M433" s="56"/>
      <c r="N433" s="5"/>
      <c r="O433" s="18"/>
    </row>
    <row r="434" spans="9:15" ht="15" customHeight="1">
      <c r="I434" s="33">
        <v>863</v>
      </c>
      <c r="J434" s="6"/>
      <c r="K434" s="6"/>
      <c r="L434" s="6"/>
      <c r="M434" s="56"/>
      <c r="N434" s="5"/>
      <c r="O434" s="18"/>
    </row>
    <row r="435" spans="9:15" ht="15" customHeight="1">
      <c r="I435" s="33">
        <v>865</v>
      </c>
      <c r="J435" s="6"/>
      <c r="K435" s="6"/>
      <c r="L435" s="6"/>
      <c r="M435" s="56"/>
      <c r="N435" s="5"/>
      <c r="O435" s="18"/>
    </row>
    <row r="436" spans="9:15" ht="15" customHeight="1">
      <c r="I436" s="33">
        <v>867</v>
      </c>
      <c r="J436" s="6" t="s">
        <v>772</v>
      </c>
      <c r="K436" s="6" t="s">
        <v>255</v>
      </c>
      <c r="L436" s="6"/>
      <c r="M436" s="56"/>
      <c r="N436" s="5"/>
      <c r="O436" s="18"/>
    </row>
    <row r="437" spans="9:15" ht="15" customHeight="1">
      <c r="I437" s="33">
        <v>869</v>
      </c>
      <c r="J437" s="6" t="s">
        <v>773</v>
      </c>
      <c r="K437" s="6" t="s">
        <v>256</v>
      </c>
      <c r="L437" s="6"/>
      <c r="M437" s="56"/>
      <c r="N437" s="5"/>
      <c r="O437" s="18"/>
    </row>
    <row r="438" spans="9:15" ht="15" customHeight="1">
      <c r="I438" s="33">
        <v>871</v>
      </c>
      <c r="J438" s="6" t="s">
        <v>774</v>
      </c>
      <c r="K438" s="6" t="s">
        <v>257</v>
      </c>
      <c r="L438" s="6"/>
      <c r="M438" s="56"/>
      <c r="N438" s="5"/>
      <c r="O438" s="18"/>
    </row>
    <row r="439" spans="9:15" ht="15" customHeight="1">
      <c r="I439" s="33">
        <v>873</v>
      </c>
      <c r="J439" s="6"/>
      <c r="K439" s="6"/>
      <c r="L439" s="6"/>
      <c r="M439" s="56"/>
      <c r="N439" s="5" t="s">
        <v>775</v>
      </c>
      <c r="O439" s="18" t="s">
        <v>258</v>
      </c>
    </row>
    <row r="440" spans="9:15" ht="15" customHeight="1">
      <c r="I440" s="33">
        <v>875</v>
      </c>
      <c r="J440" s="6" t="s">
        <v>776</v>
      </c>
      <c r="K440" s="6" t="s">
        <v>259</v>
      </c>
      <c r="L440" s="6"/>
      <c r="M440" s="56"/>
      <c r="N440" s="5"/>
      <c r="O440" s="18"/>
    </row>
    <row r="441" spans="9:15" ht="15" customHeight="1">
      <c r="I441" s="33">
        <v>877</v>
      </c>
      <c r="J441" s="6"/>
      <c r="K441" s="6"/>
      <c r="L441" s="6"/>
      <c r="M441" s="56"/>
      <c r="N441" s="5" t="s">
        <v>777</v>
      </c>
      <c r="O441" s="18" t="s">
        <v>260</v>
      </c>
    </row>
    <row r="442" spans="9:15" ht="15" customHeight="1">
      <c r="I442" s="33">
        <v>879</v>
      </c>
      <c r="J442" s="6"/>
      <c r="K442" s="6"/>
      <c r="L442" s="6"/>
      <c r="M442" s="56"/>
      <c r="N442" s="5" t="s">
        <v>778</v>
      </c>
      <c r="O442" s="18" t="s">
        <v>261</v>
      </c>
    </row>
    <row r="443" spans="9:15" ht="15" customHeight="1">
      <c r="I443" s="33">
        <v>881</v>
      </c>
      <c r="J443" s="6" t="s">
        <v>779</v>
      </c>
      <c r="K443" s="6" t="s">
        <v>262</v>
      </c>
      <c r="L443" s="6"/>
      <c r="M443" s="56"/>
      <c r="N443" s="5"/>
      <c r="O443" s="18"/>
    </row>
    <row r="444" spans="9:15" ht="15" customHeight="1">
      <c r="I444" s="33">
        <v>883</v>
      </c>
      <c r="J444" s="6"/>
      <c r="K444" s="6"/>
      <c r="L444" s="6"/>
      <c r="M444" s="56"/>
      <c r="N444" s="5"/>
      <c r="O444" s="18"/>
    </row>
    <row r="445" spans="9:15" ht="15" customHeight="1">
      <c r="I445" s="33">
        <v>885</v>
      </c>
      <c r="J445" s="6"/>
      <c r="K445" s="6"/>
      <c r="L445" s="6"/>
      <c r="M445" s="56"/>
      <c r="N445" s="5"/>
      <c r="O445" s="18"/>
    </row>
    <row r="446" spans="9:15" ht="15" customHeight="1">
      <c r="I446" s="33">
        <v>887</v>
      </c>
      <c r="J446" s="6" t="s">
        <v>1238</v>
      </c>
      <c r="K446" s="6" t="s">
        <v>263</v>
      </c>
      <c r="L446" s="6"/>
      <c r="M446" s="56"/>
      <c r="N446" s="5"/>
      <c r="O446" s="18"/>
    </row>
    <row r="447" spans="9:15" ht="15" customHeight="1">
      <c r="I447" s="33">
        <v>889</v>
      </c>
      <c r="J447" s="6" t="s">
        <v>780</v>
      </c>
      <c r="K447" s="6" t="s">
        <v>264</v>
      </c>
      <c r="L447" s="6"/>
      <c r="M447" s="56"/>
      <c r="N447" s="5"/>
      <c r="O447" s="18"/>
    </row>
    <row r="448" spans="9:15" ht="15" customHeight="1">
      <c r="I448" s="33">
        <v>891</v>
      </c>
      <c r="J448" s="6" t="s">
        <v>940</v>
      </c>
      <c r="K448" s="6" t="s">
        <v>266</v>
      </c>
      <c r="L448" s="6"/>
      <c r="M448" s="56"/>
      <c r="N448" s="5" t="s">
        <v>781</v>
      </c>
      <c r="O448" s="18" t="s">
        <v>266</v>
      </c>
    </row>
    <row r="449" spans="9:15" ht="15" customHeight="1">
      <c r="I449" s="33">
        <v>893</v>
      </c>
      <c r="J449" s="6" t="s">
        <v>265</v>
      </c>
      <c r="K449" s="6" t="s">
        <v>268</v>
      </c>
      <c r="L449" s="6"/>
      <c r="M449" s="56"/>
      <c r="N449" s="5"/>
      <c r="O449" s="18"/>
    </row>
    <row r="450" spans="9:15" ht="15" customHeight="1">
      <c r="I450" s="33">
        <v>895</v>
      </c>
      <c r="J450" s="6" t="s">
        <v>267</v>
      </c>
      <c r="K450" s="6" t="s">
        <v>270</v>
      </c>
      <c r="L450" s="6"/>
      <c r="M450" s="56"/>
      <c r="N450" s="5"/>
      <c r="O450" s="18"/>
    </row>
    <row r="451" spans="9:15" ht="15" customHeight="1">
      <c r="I451" s="33">
        <v>897</v>
      </c>
      <c r="J451" s="6" t="s">
        <v>269</v>
      </c>
      <c r="K451" s="6" t="s">
        <v>272</v>
      </c>
      <c r="L451" s="6"/>
      <c r="M451" s="56"/>
      <c r="N451" s="5"/>
      <c r="O451" s="18"/>
    </row>
    <row r="452" spans="9:15" ht="15" customHeight="1">
      <c r="I452" s="33">
        <v>899</v>
      </c>
      <c r="J452" s="6" t="s">
        <v>271</v>
      </c>
      <c r="K452" s="6" t="s">
        <v>274</v>
      </c>
      <c r="L452" s="6"/>
      <c r="M452" s="56"/>
      <c r="N452" s="5"/>
      <c r="O452" s="18"/>
    </row>
    <row r="453" spans="9:15" ht="15" customHeight="1">
      <c r="I453" s="33">
        <v>901</v>
      </c>
      <c r="J453" s="6" t="s">
        <v>273</v>
      </c>
      <c r="K453" s="6" t="s">
        <v>275</v>
      </c>
      <c r="L453" s="6"/>
      <c r="M453" s="56"/>
      <c r="N453" s="5"/>
      <c r="O453" s="18"/>
    </row>
    <row r="454" spans="9:15" ht="15" customHeight="1">
      <c r="I454" s="33">
        <v>903</v>
      </c>
      <c r="J454" s="6"/>
      <c r="K454" s="6"/>
      <c r="L454" s="6"/>
      <c r="M454" s="56"/>
      <c r="N454" s="5" t="s">
        <v>1080</v>
      </c>
      <c r="O454" s="18" t="s">
        <v>276</v>
      </c>
    </row>
    <row r="455" spans="9:15" ht="15" customHeight="1">
      <c r="I455" s="33">
        <v>905</v>
      </c>
      <c r="J455" s="6" t="s">
        <v>123</v>
      </c>
      <c r="K455" s="6" t="s">
        <v>277</v>
      </c>
      <c r="L455" s="6"/>
      <c r="M455" s="56"/>
      <c r="N455" s="5"/>
      <c r="O455" s="18"/>
    </row>
    <row r="456" spans="9:15" ht="15" customHeight="1">
      <c r="I456" s="33">
        <v>907</v>
      </c>
      <c r="J456" s="6" t="s">
        <v>1239</v>
      </c>
      <c r="K456" s="6" t="s">
        <v>279</v>
      </c>
      <c r="L456" s="6"/>
      <c r="M456" s="56"/>
      <c r="N456" s="5"/>
      <c r="O456" s="18"/>
    </row>
    <row r="457" spans="9:15" ht="15" customHeight="1">
      <c r="I457" s="33">
        <v>909</v>
      </c>
      <c r="J457" s="6" t="s">
        <v>278</v>
      </c>
      <c r="K457" s="6" t="s">
        <v>280</v>
      </c>
      <c r="L457" s="6"/>
      <c r="M457" s="56"/>
      <c r="N457" s="5"/>
      <c r="O457" s="18"/>
    </row>
    <row r="458" spans="9:15" ht="15" customHeight="1">
      <c r="I458" s="33">
        <v>911</v>
      </c>
      <c r="J458" s="6"/>
      <c r="K458" s="6"/>
      <c r="L458" s="6"/>
      <c r="M458" s="56"/>
      <c r="N458" s="5"/>
      <c r="O458" s="18"/>
    </row>
    <row r="459" spans="9:15" ht="15" customHeight="1">
      <c r="I459" s="33">
        <v>913</v>
      </c>
      <c r="J459" s="6"/>
      <c r="K459" s="6"/>
      <c r="L459" s="6"/>
      <c r="M459" s="56"/>
      <c r="N459" s="5"/>
      <c r="O459" s="18"/>
    </row>
    <row r="460" spans="9:15" ht="15" customHeight="1">
      <c r="I460" s="33">
        <v>915</v>
      </c>
      <c r="J460" s="6"/>
      <c r="K460" s="6"/>
      <c r="L460" s="6"/>
      <c r="M460" s="56"/>
      <c r="N460" s="5"/>
      <c r="O460" s="18"/>
    </row>
    <row r="461" spans="9:15" ht="15" customHeight="1">
      <c r="I461" s="33">
        <v>917</v>
      </c>
      <c r="J461" s="6"/>
      <c r="K461" s="6"/>
      <c r="L461" s="6"/>
      <c r="M461" s="56"/>
      <c r="N461" s="5"/>
      <c r="O461" s="18"/>
    </row>
    <row r="462" spans="9:15" ht="15" customHeight="1">
      <c r="I462" s="33">
        <v>919</v>
      </c>
      <c r="J462" s="6" t="s">
        <v>893</v>
      </c>
      <c r="K462" s="6" t="s">
        <v>668</v>
      </c>
      <c r="L462" s="6"/>
      <c r="M462" s="56"/>
      <c r="N462" s="5" t="s">
        <v>340</v>
      </c>
      <c r="O462" s="18" t="s">
        <v>281</v>
      </c>
    </row>
    <row r="463" spans="9:15" ht="15" customHeight="1">
      <c r="I463" s="33">
        <v>921</v>
      </c>
      <c r="J463" s="6" t="s">
        <v>893</v>
      </c>
      <c r="K463" s="6" t="s">
        <v>668</v>
      </c>
      <c r="L463" s="6"/>
      <c r="M463" s="56"/>
      <c r="N463" s="5" t="s">
        <v>341</v>
      </c>
      <c r="O463" s="18" t="s">
        <v>283</v>
      </c>
    </row>
    <row r="464" spans="9:15" ht="15" customHeight="1">
      <c r="I464" s="33">
        <v>923</v>
      </c>
      <c r="J464" s="6"/>
      <c r="K464" s="6"/>
      <c r="L464" s="6"/>
      <c r="M464" s="56"/>
      <c r="N464" s="5" t="s">
        <v>282</v>
      </c>
      <c r="O464" s="18" t="s">
        <v>284</v>
      </c>
    </row>
    <row r="465" spans="9:15" ht="15" customHeight="1">
      <c r="I465" s="33">
        <v>925</v>
      </c>
      <c r="J465" s="6" t="s">
        <v>782</v>
      </c>
      <c r="K465" s="6" t="s">
        <v>286</v>
      </c>
      <c r="L465" s="6"/>
      <c r="M465" s="56"/>
      <c r="N465" s="5"/>
      <c r="O465" s="18"/>
    </row>
    <row r="466" spans="9:15" ht="15" customHeight="1">
      <c r="I466" s="33">
        <v>927</v>
      </c>
      <c r="J466" s="6" t="s">
        <v>285</v>
      </c>
      <c r="K466" s="6" t="s">
        <v>287</v>
      </c>
      <c r="L466" s="6"/>
      <c r="M466" s="56"/>
      <c r="N466" s="5"/>
      <c r="O466" s="18"/>
    </row>
    <row r="467" spans="9:15" ht="15" customHeight="1">
      <c r="I467" s="33">
        <v>929</v>
      </c>
      <c r="J467" s="6"/>
      <c r="K467" s="6"/>
      <c r="L467" s="6"/>
      <c r="M467" s="56"/>
      <c r="N467" s="5"/>
      <c r="O467" s="18"/>
    </row>
    <row r="468" spans="9:15" ht="15" customHeight="1">
      <c r="I468" s="33">
        <v>931</v>
      </c>
      <c r="J468" s="6"/>
      <c r="K468" s="6"/>
      <c r="L468" s="6"/>
      <c r="M468" s="56"/>
      <c r="N468" s="5"/>
      <c r="O468" s="18"/>
    </row>
    <row r="469" spans="9:15" ht="15" customHeight="1">
      <c r="I469" s="33">
        <v>933</v>
      </c>
      <c r="J469" s="6" t="s">
        <v>783</v>
      </c>
      <c r="K469" s="6" t="s">
        <v>643</v>
      </c>
      <c r="L469" s="6" t="s">
        <v>992</v>
      </c>
      <c r="M469" s="56" t="s">
        <v>993</v>
      </c>
      <c r="N469" s="5"/>
      <c r="O469" s="18"/>
    </row>
    <row r="470" spans="9:15" ht="15" customHeight="1">
      <c r="I470" s="33">
        <v>935</v>
      </c>
      <c r="J470" s="6" t="s">
        <v>784</v>
      </c>
      <c r="K470" s="6" t="s">
        <v>644</v>
      </c>
      <c r="L470" s="6" t="s">
        <v>994</v>
      </c>
      <c r="M470" s="56" t="s">
        <v>995</v>
      </c>
      <c r="N470" s="5"/>
      <c r="O470" s="18"/>
    </row>
    <row r="471" spans="9:15" ht="15" customHeight="1">
      <c r="I471" s="33">
        <v>937</v>
      </c>
      <c r="J471" s="6" t="s">
        <v>288</v>
      </c>
      <c r="K471" s="6" t="s">
        <v>645</v>
      </c>
      <c r="L471" s="6" t="s">
        <v>996</v>
      </c>
      <c r="M471" s="56" t="s">
        <v>997</v>
      </c>
      <c r="N471" s="5"/>
      <c r="O471" s="18"/>
    </row>
    <row r="472" spans="9:15" ht="15" customHeight="1">
      <c r="I472" s="33">
        <v>939</v>
      </c>
      <c r="J472" s="6" t="s">
        <v>1240</v>
      </c>
      <c r="K472" s="6" t="s">
        <v>646</v>
      </c>
      <c r="L472" s="6" t="s">
        <v>998</v>
      </c>
      <c r="M472" s="56" t="s">
        <v>1150</v>
      </c>
      <c r="N472" s="5"/>
      <c r="O472" s="18"/>
    </row>
    <row r="473" spans="9:15" ht="15" customHeight="1">
      <c r="I473" s="33">
        <v>941</v>
      </c>
      <c r="J473" s="6" t="s">
        <v>289</v>
      </c>
      <c r="K473" s="6" t="s">
        <v>647</v>
      </c>
      <c r="L473" s="6" t="s">
        <v>999</v>
      </c>
      <c r="M473" s="56" t="s">
        <v>1000</v>
      </c>
      <c r="N473" s="5"/>
      <c r="O473" s="18"/>
    </row>
    <row r="474" spans="9:15" ht="15" customHeight="1">
      <c r="I474" s="33">
        <v>943</v>
      </c>
      <c r="J474" s="6" t="s">
        <v>1241</v>
      </c>
      <c r="K474" s="6" t="s">
        <v>829</v>
      </c>
      <c r="L474" s="6" t="s">
        <v>1001</v>
      </c>
      <c r="M474" s="56" t="s">
        <v>1002</v>
      </c>
      <c r="N474" s="5"/>
      <c r="O474" s="18"/>
    </row>
    <row r="475" spans="9:15" ht="15" customHeight="1">
      <c r="I475" s="33">
        <v>945</v>
      </c>
      <c r="J475" s="6" t="s">
        <v>785</v>
      </c>
      <c r="K475" s="6" t="s">
        <v>648</v>
      </c>
      <c r="L475" s="6" t="s">
        <v>1003</v>
      </c>
      <c r="M475" s="56" t="s">
        <v>1004</v>
      </c>
      <c r="N475" s="5"/>
      <c r="O475" s="18"/>
    </row>
    <row r="476" spans="9:15" ht="15" customHeight="1">
      <c r="I476" s="33">
        <v>947</v>
      </c>
      <c r="J476" s="6" t="s">
        <v>786</v>
      </c>
      <c r="K476" s="6" t="s">
        <v>649</v>
      </c>
      <c r="L476" s="6" t="s">
        <v>1005</v>
      </c>
      <c r="M476" s="56" t="s">
        <v>1006</v>
      </c>
      <c r="N476" s="5"/>
      <c r="O476" s="18"/>
    </row>
    <row r="477" spans="9:15" ht="15" customHeight="1">
      <c r="I477" s="33">
        <v>949</v>
      </c>
      <c r="J477" s="6" t="s">
        <v>787</v>
      </c>
      <c r="K477" s="6" t="s">
        <v>650</v>
      </c>
      <c r="L477" s="6" t="s">
        <v>1007</v>
      </c>
      <c r="M477" s="56" t="s">
        <v>1008</v>
      </c>
      <c r="N477" s="5"/>
      <c r="O477" s="18"/>
    </row>
    <row r="478" spans="9:15" ht="15" customHeight="1">
      <c r="I478" s="33">
        <v>951</v>
      </c>
      <c r="J478" s="6" t="s">
        <v>290</v>
      </c>
      <c r="K478" s="6" t="s">
        <v>651</v>
      </c>
      <c r="L478" s="6" t="s">
        <v>1009</v>
      </c>
      <c r="M478" s="56" t="s">
        <v>1010</v>
      </c>
      <c r="N478" s="5"/>
      <c r="O478" s="18"/>
    </row>
    <row r="479" spans="9:15" ht="15" customHeight="1">
      <c r="I479" s="33">
        <v>953</v>
      </c>
      <c r="J479" s="6" t="s">
        <v>788</v>
      </c>
      <c r="K479" s="6" t="s">
        <v>652</v>
      </c>
      <c r="L479" s="6" t="s">
        <v>1011</v>
      </c>
      <c r="M479" s="56" t="s">
        <v>1012</v>
      </c>
      <c r="N479" s="5"/>
      <c r="O479" s="18"/>
    </row>
    <row r="480" spans="9:15" ht="15" customHeight="1">
      <c r="I480" s="33">
        <v>955</v>
      </c>
      <c r="J480" s="6" t="s">
        <v>291</v>
      </c>
      <c r="K480" s="6" t="s">
        <v>653</v>
      </c>
      <c r="L480" s="6" t="s">
        <v>1013</v>
      </c>
      <c r="M480" s="56" t="s">
        <v>1014</v>
      </c>
      <c r="N480" s="5"/>
      <c r="O480" s="18"/>
    </row>
    <row r="481" spans="9:15" ht="15" customHeight="1">
      <c r="I481" s="33">
        <v>957</v>
      </c>
      <c r="J481" s="6" t="s">
        <v>1242</v>
      </c>
      <c r="K481" s="6" t="s">
        <v>654</v>
      </c>
      <c r="L481" s="6" t="s">
        <v>1015</v>
      </c>
      <c r="M481" s="56" t="s">
        <v>1016</v>
      </c>
      <c r="N481" s="5"/>
      <c r="O481" s="18"/>
    </row>
    <row r="482" spans="9:15" ht="15" customHeight="1">
      <c r="I482" s="33">
        <v>959</v>
      </c>
      <c r="J482" s="6"/>
      <c r="K482" s="6" t="s">
        <v>365</v>
      </c>
      <c r="L482" s="6"/>
      <c r="M482" s="56"/>
      <c r="N482" s="5"/>
      <c r="O482" s="18"/>
    </row>
    <row r="483" spans="9:15" ht="15" customHeight="1">
      <c r="I483" s="33">
        <v>961</v>
      </c>
      <c r="J483" s="6"/>
      <c r="K483" s="6" t="s">
        <v>365</v>
      </c>
      <c r="L483" s="6"/>
      <c r="M483" s="56"/>
      <c r="N483" s="5"/>
      <c r="O483" s="18"/>
    </row>
    <row r="484" spans="9:15" ht="15" customHeight="1">
      <c r="I484" s="33">
        <v>963</v>
      </c>
      <c r="J484" s="6" t="s">
        <v>789</v>
      </c>
      <c r="K484" s="6" t="s">
        <v>655</v>
      </c>
      <c r="L484" s="6" t="s">
        <v>1017</v>
      </c>
      <c r="M484" s="56" t="s">
        <v>1018</v>
      </c>
      <c r="N484" s="5"/>
      <c r="O484" s="18"/>
    </row>
    <row r="485" spans="9:15" ht="15" customHeight="1">
      <c r="I485" s="33">
        <v>965</v>
      </c>
      <c r="J485" s="6" t="s">
        <v>292</v>
      </c>
      <c r="K485" s="6" t="s">
        <v>656</v>
      </c>
      <c r="L485" s="6" t="s">
        <v>1019</v>
      </c>
      <c r="M485" s="56" t="s">
        <v>1020</v>
      </c>
      <c r="N485" s="5"/>
      <c r="O485" s="18"/>
    </row>
    <row r="486" spans="9:15" ht="15" customHeight="1">
      <c r="I486" s="33">
        <v>967</v>
      </c>
      <c r="J486" s="6" t="s">
        <v>857</v>
      </c>
      <c r="K486" s="6" t="s">
        <v>657</v>
      </c>
      <c r="L486" s="6" t="s">
        <v>1021</v>
      </c>
      <c r="M486" s="56" t="s">
        <v>1022</v>
      </c>
      <c r="N486" s="5"/>
      <c r="O486" s="18"/>
    </row>
    <row r="487" spans="9:15" ht="15" customHeight="1">
      <c r="I487" s="33">
        <v>969</v>
      </c>
      <c r="J487" s="6" t="s">
        <v>790</v>
      </c>
      <c r="K487" s="6" t="s">
        <v>658</v>
      </c>
      <c r="L487" s="6" t="s">
        <v>1023</v>
      </c>
      <c r="M487" s="56" t="s">
        <v>1024</v>
      </c>
      <c r="N487" s="5"/>
      <c r="O487" s="18"/>
    </row>
    <row r="488" spans="9:15" ht="15" customHeight="1">
      <c r="I488" s="33">
        <v>971</v>
      </c>
      <c r="J488" s="6" t="s">
        <v>791</v>
      </c>
      <c r="K488" s="6" t="s">
        <v>659</v>
      </c>
      <c r="L488" s="6"/>
      <c r="M488" s="56"/>
      <c r="N488" s="5"/>
      <c r="O488" s="18"/>
    </row>
    <row r="489" spans="9:15" ht="15" customHeight="1">
      <c r="I489" s="33">
        <v>973</v>
      </c>
      <c r="J489" s="6"/>
      <c r="K489" s="6" t="s">
        <v>365</v>
      </c>
      <c r="L489" s="6"/>
      <c r="M489" s="56"/>
      <c r="N489" s="5"/>
      <c r="O489" s="18"/>
    </row>
    <row r="490" spans="9:15" ht="15" customHeight="1">
      <c r="I490" s="33">
        <v>975</v>
      </c>
      <c r="J490" s="6"/>
      <c r="K490" s="6" t="s">
        <v>365</v>
      </c>
      <c r="L490" s="6"/>
      <c r="M490" s="56"/>
      <c r="N490" s="5"/>
      <c r="O490" s="18"/>
    </row>
    <row r="491" spans="9:15" ht="15" customHeight="1">
      <c r="I491" s="33">
        <v>977</v>
      </c>
      <c r="J491" s="6" t="s">
        <v>219</v>
      </c>
      <c r="K491" s="6" t="s">
        <v>660</v>
      </c>
      <c r="L491" s="6"/>
      <c r="M491" s="56"/>
      <c r="N491" s="5"/>
      <c r="O491" s="18"/>
    </row>
    <row r="492" spans="9:15" ht="15" customHeight="1">
      <c r="I492" s="33">
        <v>979</v>
      </c>
      <c r="J492" s="6" t="s">
        <v>1243</v>
      </c>
      <c r="K492" s="6" t="s">
        <v>828</v>
      </c>
      <c r="L492" s="6"/>
      <c r="M492" s="56"/>
      <c r="N492" s="5"/>
      <c r="O492" s="18"/>
    </row>
    <row r="493" spans="9:15" ht="15" customHeight="1">
      <c r="I493" s="33">
        <v>981</v>
      </c>
      <c r="J493" s="6" t="s">
        <v>792</v>
      </c>
      <c r="K493" s="6" t="s">
        <v>661</v>
      </c>
      <c r="L493" s="6"/>
      <c r="M493" s="56"/>
      <c r="N493" s="5"/>
      <c r="O493" s="18"/>
    </row>
    <row r="494" spans="9:15" ht="15" customHeight="1">
      <c r="I494" s="33">
        <v>983</v>
      </c>
      <c r="J494" s="6" t="s">
        <v>293</v>
      </c>
      <c r="K494" s="6" t="s">
        <v>662</v>
      </c>
      <c r="L494" s="6"/>
      <c r="M494" s="56"/>
      <c r="N494" s="5"/>
      <c r="O494" s="18"/>
    </row>
    <row r="495" spans="9:15" ht="15" customHeight="1">
      <c r="I495" s="33">
        <v>985</v>
      </c>
      <c r="J495" s="6" t="s">
        <v>793</v>
      </c>
      <c r="K495" s="6" t="s">
        <v>663</v>
      </c>
      <c r="L495" s="6"/>
      <c r="M495" s="56"/>
      <c r="N495" s="5"/>
      <c r="O495" s="18"/>
    </row>
    <row r="496" spans="9:15" ht="15" customHeight="1">
      <c r="I496" s="33">
        <v>987</v>
      </c>
      <c r="J496" s="6" t="s">
        <v>1152</v>
      </c>
      <c r="K496" s="6" t="s">
        <v>1153</v>
      </c>
      <c r="L496" s="6"/>
      <c r="M496" s="56"/>
      <c r="N496" s="5"/>
      <c r="O496" s="18"/>
    </row>
    <row r="497" spans="9:15" ht="15" customHeight="1">
      <c r="I497" s="33">
        <v>989</v>
      </c>
      <c r="J497" s="6"/>
      <c r="K497" s="6"/>
      <c r="L497" s="6"/>
      <c r="M497" s="56"/>
      <c r="N497" s="5"/>
      <c r="O497" s="18"/>
    </row>
    <row r="498" spans="9:15" ht="15" customHeight="1">
      <c r="I498" s="33">
        <v>991</v>
      </c>
      <c r="J498" s="6" t="s">
        <v>794</v>
      </c>
      <c r="K498" s="6" t="s">
        <v>664</v>
      </c>
      <c r="L498" s="6"/>
      <c r="M498" s="56"/>
      <c r="N498" s="5"/>
      <c r="O498" s="18"/>
    </row>
    <row r="499" spans="9:15" ht="15" customHeight="1">
      <c r="I499" s="33">
        <v>993</v>
      </c>
      <c r="J499" s="6" t="s">
        <v>795</v>
      </c>
      <c r="K499" s="6" t="s">
        <v>665</v>
      </c>
      <c r="L499" s="6"/>
      <c r="M499" s="56"/>
      <c r="N499" s="5"/>
      <c r="O499" s="18"/>
    </row>
    <row r="500" spans="9:15" ht="15" customHeight="1">
      <c r="I500" s="33">
        <v>995</v>
      </c>
      <c r="J500" s="6" t="s">
        <v>294</v>
      </c>
      <c r="K500" s="6" t="s">
        <v>666</v>
      </c>
      <c r="L500" s="6"/>
      <c r="M500" s="56"/>
      <c r="N500" s="5"/>
      <c r="O500" s="18"/>
    </row>
    <row r="501" spans="9:15" ht="15" customHeight="1">
      <c r="I501" s="33">
        <v>997</v>
      </c>
      <c r="J501" s="6"/>
      <c r="K501" s="6" t="s">
        <v>365</v>
      </c>
      <c r="L501" s="6"/>
      <c r="M501" s="56"/>
      <c r="N501" s="5"/>
      <c r="O501" s="18"/>
    </row>
    <row r="502" spans="9:15" ht="15" customHeight="1">
      <c r="I502" s="33">
        <v>999</v>
      </c>
      <c r="J502" s="6"/>
      <c r="K502" s="6"/>
      <c r="L502" s="6"/>
      <c r="M502" s="56"/>
      <c r="N502" s="5"/>
      <c r="O502" s="18"/>
    </row>
    <row r="503" spans="9:15" ht="15" customHeight="1">
      <c r="I503" s="33">
        <v>1001</v>
      </c>
      <c r="J503" s="6" t="s">
        <v>1244</v>
      </c>
      <c r="K503" s="6"/>
      <c r="L503" s="6"/>
      <c r="M503" s="56"/>
      <c r="N503" s="5"/>
      <c r="O503" s="18"/>
    </row>
    <row r="504" spans="9:15" ht="15" customHeight="1">
      <c r="I504" s="33">
        <v>1003</v>
      </c>
      <c r="J504" s="6" t="s">
        <v>796</v>
      </c>
      <c r="K504" s="6"/>
      <c r="L504" s="6"/>
      <c r="M504" s="56"/>
      <c r="N504" s="5"/>
      <c r="O504" s="18"/>
    </row>
    <row r="505" spans="9:15" ht="15" customHeight="1">
      <c r="I505" s="33">
        <v>1005</v>
      </c>
      <c r="J505" s="6" t="s">
        <v>797</v>
      </c>
      <c r="K505" s="6"/>
      <c r="L505" s="6"/>
      <c r="M505" s="56"/>
      <c r="N505" s="5"/>
      <c r="O505" s="18"/>
    </row>
    <row r="506" spans="9:15" ht="15" customHeight="1">
      <c r="I506" s="33">
        <v>1007</v>
      </c>
      <c r="J506" s="6" t="s">
        <v>798</v>
      </c>
      <c r="K506" s="6"/>
      <c r="L506" s="6"/>
      <c r="M506" s="56"/>
      <c r="N506" s="5"/>
      <c r="O506" s="18"/>
    </row>
    <row r="507" spans="9:15" ht="15" customHeight="1">
      <c r="I507" s="33">
        <v>1009</v>
      </c>
      <c r="J507" s="6" t="s">
        <v>799</v>
      </c>
      <c r="K507" s="6"/>
      <c r="L507" s="6"/>
      <c r="M507" s="56"/>
      <c r="N507" s="5"/>
      <c r="O507" s="18"/>
    </row>
    <row r="508" spans="9:15" ht="15" customHeight="1">
      <c r="I508" s="33">
        <v>1011</v>
      </c>
      <c r="J508" s="6" t="s">
        <v>295</v>
      </c>
      <c r="K508" s="6"/>
      <c r="L508" s="6"/>
      <c r="M508" s="56"/>
      <c r="N508" s="5"/>
      <c r="O508" s="18"/>
    </row>
    <row r="509" spans="9:15" ht="15" customHeight="1">
      <c r="I509" s="33">
        <v>1013</v>
      </c>
      <c r="J509" s="6" t="s">
        <v>800</v>
      </c>
      <c r="K509" s="6"/>
      <c r="L509" s="6"/>
      <c r="M509" s="56"/>
      <c r="N509" s="5"/>
      <c r="O509" s="18"/>
    </row>
    <row r="510" spans="9:15" ht="15" customHeight="1">
      <c r="I510" s="33">
        <v>1015</v>
      </c>
      <c r="J510" s="6" t="s">
        <v>296</v>
      </c>
      <c r="K510" s="6"/>
      <c r="L510" s="6"/>
      <c r="M510" s="56"/>
      <c r="N510" s="5"/>
      <c r="O510" s="18"/>
    </row>
    <row r="511" spans="9:15" ht="15" customHeight="1">
      <c r="I511" s="33">
        <v>1017</v>
      </c>
      <c r="J511" s="6" t="s">
        <v>801</v>
      </c>
      <c r="K511" s="6"/>
      <c r="L511" s="6"/>
      <c r="M511" s="56"/>
      <c r="N511" s="5"/>
      <c r="O511" s="18"/>
    </row>
    <row r="512" spans="9:15" ht="15" customHeight="1">
      <c r="I512" s="33">
        <v>1019</v>
      </c>
      <c r="J512" s="6" t="s">
        <v>802</v>
      </c>
      <c r="K512" s="6"/>
      <c r="L512" s="6"/>
      <c r="M512" s="56"/>
      <c r="N512" s="5"/>
      <c r="O512" s="18"/>
    </row>
    <row r="513" spans="9:15" ht="15" customHeight="1">
      <c r="I513" s="33">
        <v>1021</v>
      </c>
      <c r="J513" s="6" t="s">
        <v>297</v>
      </c>
      <c r="K513" s="6"/>
      <c r="L513" s="6"/>
      <c r="M513" s="56"/>
      <c r="N513" s="5"/>
      <c r="O513" s="18"/>
    </row>
    <row r="514" spans="9:15" ht="15" customHeight="1">
      <c r="I514" s="33">
        <v>1023</v>
      </c>
      <c r="J514" s="6" t="s">
        <v>880</v>
      </c>
      <c r="K514" s="6"/>
      <c r="L514" s="6"/>
      <c r="M514" s="56"/>
      <c r="N514" s="5"/>
      <c r="O514" s="18"/>
    </row>
    <row r="515" spans="9:15" ht="15" customHeight="1">
      <c r="I515" s="33">
        <v>1025</v>
      </c>
      <c r="J515" s="6" t="s">
        <v>1154</v>
      </c>
      <c r="K515" s="6"/>
      <c r="L515" s="6"/>
      <c r="M515" s="56"/>
      <c r="N515" s="5"/>
      <c r="O515" s="18"/>
    </row>
    <row r="516" spans="9:15" ht="15" customHeight="1">
      <c r="I516" s="33">
        <v>1027</v>
      </c>
      <c r="J516" s="6" t="s">
        <v>298</v>
      </c>
      <c r="K516" s="6"/>
      <c r="L516" s="6"/>
      <c r="M516" s="56"/>
      <c r="N516" s="5"/>
      <c r="O516" s="18"/>
    </row>
    <row r="517" spans="9:15" ht="15" customHeight="1">
      <c r="I517" s="33">
        <v>1029</v>
      </c>
      <c r="J517" s="6" t="s">
        <v>803</v>
      </c>
      <c r="K517" s="6"/>
      <c r="L517" s="6"/>
      <c r="M517" s="56"/>
      <c r="N517" s="5"/>
      <c r="O517" s="18"/>
    </row>
    <row r="518" spans="9:15" ht="15" customHeight="1">
      <c r="I518" s="33">
        <v>1031</v>
      </c>
      <c r="J518" s="6" t="s">
        <v>299</v>
      </c>
      <c r="K518" s="6"/>
      <c r="L518" s="6"/>
      <c r="M518" s="56"/>
      <c r="N518" s="5"/>
      <c r="O518" s="18"/>
    </row>
    <row r="519" spans="9:15" ht="15" customHeight="1">
      <c r="I519" s="33">
        <v>1033</v>
      </c>
      <c r="J519" s="6" t="s">
        <v>300</v>
      </c>
      <c r="K519" s="6"/>
      <c r="L519" s="6"/>
      <c r="M519" s="56"/>
      <c r="N519" s="5"/>
      <c r="O519" s="18"/>
    </row>
    <row r="520" spans="9:15" ht="15" customHeight="1">
      <c r="I520" s="33">
        <v>1035</v>
      </c>
      <c r="J520" s="6" t="s">
        <v>804</v>
      </c>
      <c r="K520" s="6"/>
      <c r="L520" s="6"/>
      <c r="M520" s="56"/>
      <c r="N520" s="5"/>
      <c r="O520" s="18"/>
    </row>
    <row r="521" spans="9:15" ht="15" customHeight="1">
      <c r="I521" s="33">
        <v>1037</v>
      </c>
      <c r="J521" s="6" t="s">
        <v>805</v>
      </c>
      <c r="K521" s="6"/>
      <c r="L521" s="6"/>
      <c r="M521" s="56"/>
      <c r="N521" s="5"/>
      <c r="O521" s="18"/>
    </row>
    <row r="522" spans="9:15" ht="15" customHeight="1">
      <c r="I522" s="33">
        <v>1039</v>
      </c>
      <c r="J522" s="6" t="s">
        <v>881</v>
      </c>
      <c r="K522" s="6"/>
      <c r="L522" s="6"/>
      <c r="M522" s="56"/>
      <c r="N522" s="5"/>
      <c r="O522" s="18"/>
    </row>
    <row r="523" spans="9:15" ht="15" customHeight="1">
      <c r="I523" s="33">
        <v>1041</v>
      </c>
      <c r="J523" s="6" t="s">
        <v>882</v>
      </c>
      <c r="K523" s="6"/>
      <c r="L523" s="6"/>
      <c r="M523" s="56"/>
      <c r="N523" s="5"/>
      <c r="O523" s="18"/>
    </row>
    <row r="524" spans="9:15" ht="15" customHeight="1">
      <c r="I524" s="33">
        <v>1043</v>
      </c>
      <c r="J524" s="6" t="s">
        <v>883</v>
      </c>
      <c r="K524" s="6"/>
      <c r="L524" s="6"/>
      <c r="M524" s="56"/>
      <c r="N524" s="5"/>
      <c r="O524" s="18"/>
    </row>
    <row r="525" spans="9:15" ht="15" customHeight="1">
      <c r="I525" s="33">
        <v>1045</v>
      </c>
      <c r="J525" s="6" t="s">
        <v>884</v>
      </c>
      <c r="K525" s="6"/>
      <c r="L525" s="6"/>
      <c r="M525" s="56"/>
      <c r="N525" s="5"/>
      <c r="O525" s="18"/>
    </row>
    <row r="526" spans="9:15" ht="15" customHeight="1">
      <c r="I526" s="33">
        <v>1047</v>
      </c>
      <c r="J526" s="6" t="s">
        <v>1042</v>
      </c>
      <c r="K526" s="6"/>
      <c r="L526" s="6"/>
      <c r="M526" s="56"/>
      <c r="N526" s="5"/>
      <c r="O526" s="18"/>
    </row>
    <row r="527" spans="9:15" ht="15" customHeight="1">
      <c r="I527" s="33">
        <v>1049</v>
      </c>
      <c r="J527" s="6" t="s">
        <v>1158</v>
      </c>
      <c r="K527" s="6"/>
      <c r="L527" s="6"/>
      <c r="M527" s="56"/>
      <c r="N527" s="5"/>
      <c r="O527" s="18"/>
    </row>
    <row r="528" spans="9:15" ht="15" customHeight="1">
      <c r="I528" s="33">
        <v>1051</v>
      </c>
      <c r="J528" s="6" t="s">
        <v>1245</v>
      </c>
      <c r="K528" s="6"/>
      <c r="L528" s="6"/>
      <c r="M528" s="56"/>
      <c r="N528" s="5"/>
      <c r="O528" s="18"/>
    </row>
    <row r="529" spans="9:15" ht="15" customHeight="1">
      <c r="I529" s="33">
        <v>1053</v>
      </c>
      <c r="J529" s="6" t="s">
        <v>806</v>
      </c>
      <c r="K529" s="6"/>
      <c r="L529" s="6"/>
      <c r="M529" s="56"/>
      <c r="N529" s="5"/>
      <c r="O529" s="18"/>
    </row>
    <row r="530" spans="9:15" ht="15" customHeight="1">
      <c r="I530" s="33">
        <v>1055</v>
      </c>
      <c r="J530" s="6" t="s">
        <v>301</v>
      </c>
      <c r="K530" s="6"/>
      <c r="L530" s="6"/>
      <c r="M530" s="56"/>
      <c r="N530" s="5"/>
      <c r="O530" s="18"/>
    </row>
    <row r="531" spans="9:15" ht="15" customHeight="1">
      <c r="I531" s="33">
        <v>1057</v>
      </c>
      <c r="J531" s="6" t="s">
        <v>807</v>
      </c>
      <c r="K531" s="6"/>
      <c r="L531" s="6"/>
      <c r="M531" s="56"/>
      <c r="N531" s="5"/>
      <c r="O531" s="18"/>
    </row>
    <row r="532" spans="9:15" ht="15" customHeight="1">
      <c r="I532" s="33">
        <v>1059</v>
      </c>
      <c r="J532" s="6" t="s">
        <v>808</v>
      </c>
      <c r="K532" s="6"/>
      <c r="L532" s="6"/>
      <c r="M532" s="56"/>
      <c r="N532" s="5"/>
      <c r="O532" s="18"/>
    </row>
    <row r="533" spans="9:15" ht="15" customHeight="1">
      <c r="I533" s="33">
        <v>1061</v>
      </c>
      <c r="J533" s="6" t="s">
        <v>302</v>
      </c>
      <c r="K533" s="6"/>
      <c r="L533" s="6"/>
      <c r="M533" s="56"/>
      <c r="N533" s="5"/>
      <c r="O533" s="18"/>
    </row>
    <row r="534" spans="9:15" ht="15" customHeight="1">
      <c r="I534" s="33">
        <v>1063</v>
      </c>
      <c r="J534" s="6"/>
      <c r="K534" s="6"/>
      <c r="L534" s="6"/>
      <c r="M534" s="56"/>
      <c r="N534" s="5"/>
      <c r="O534" s="18"/>
    </row>
    <row r="535" spans="9:15" ht="15" customHeight="1">
      <c r="I535" s="33">
        <v>1065</v>
      </c>
      <c r="J535" s="6"/>
      <c r="K535" s="6"/>
      <c r="L535" s="6"/>
      <c r="M535" s="56"/>
      <c r="N535" s="5"/>
      <c r="O535" s="18"/>
    </row>
    <row r="536" spans="9:15" ht="15" customHeight="1">
      <c r="I536" s="33">
        <v>1067</v>
      </c>
      <c r="J536" s="6"/>
      <c r="K536" s="6"/>
      <c r="L536" s="6"/>
      <c r="M536" s="56"/>
      <c r="N536" s="5"/>
      <c r="O536" s="18"/>
    </row>
    <row r="537" spans="9:15" ht="15" customHeight="1">
      <c r="I537" s="33">
        <v>1069</v>
      </c>
      <c r="J537" s="6"/>
      <c r="K537" s="6"/>
      <c r="L537" s="6"/>
      <c r="M537" s="56"/>
      <c r="N537" s="5"/>
      <c r="O537" s="18"/>
    </row>
    <row r="538" spans="9:15" ht="15" customHeight="1">
      <c r="I538" s="33">
        <v>1071</v>
      </c>
      <c r="J538" s="6"/>
      <c r="K538" s="6"/>
      <c r="L538" s="6"/>
      <c r="M538" s="56"/>
      <c r="N538" s="5"/>
      <c r="O538" s="18"/>
    </row>
    <row r="539" spans="9:15" ht="15" customHeight="1">
      <c r="I539" s="33">
        <v>1073</v>
      </c>
      <c r="J539" s="6"/>
      <c r="K539" s="6"/>
      <c r="L539" s="6"/>
      <c r="M539" s="56"/>
      <c r="N539" s="5"/>
      <c r="O539" s="18"/>
    </row>
    <row r="540" spans="9:15" ht="15" customHeight="1">
      <c r="I540" s="33">
        <v>1075</v>
      </c>
      <c r="J540" s="6"/>
      <c r="K540" s="6"/>
      <c r="L540" s="6"/>
      <c r="M540" s="56"/>
      <c r="N540" s="5"/>
      <c r="O540" s="18"/>
    </row>
    <row r="541" spans="9:15" ht="15" customHeight="1">
      <c r="I541" s="33">
        <v>1077</v>
      </c>
      <c r="J541" s="6"/>
      <c r="K541" s="6"/>
      <c r="L541" s="6"/>
      <c r="M541" s="56"/>
      <c r="N541" s="5"/>
      <c r="O541" s="18"/>
    </row>
    <row r="542" spans="9:15" ht="15" customHeight="1">
      <c r="I542" s="33">
        <v>1079</v>
      </c>
      <c r="J542" s="6"/>
      <c r="K542" s="6"/>
      <c r="L542" s="6"/>
      <c r="M542" s="56"/>
      <c r="N542" s="5"/>
      <c r="O542" s="18"/>
    </row>
    <row r="543" spans="9:15" ht="15" customHeight="1">
      <c r="I543" s="33">
        <v>1081</v>
      </c>
      <c r="J543" s="6" t="s">
        <v>809</v>
      </c>
      <c r="K543" s="6"/>
      <c r="L543" s="6"/>
      <c r="M543" s="56"/>
      <c r="N543" s="5"/>
      <c r="O543" s="18"/>
    </row>
    <row r="544" spans="9:15" ht="15" customHeight="1">
      <c r="I544" s="33">
        <v>1083</v>
      </c>
      <c r="J544" s="6" t="s">
        <v>810</v>
      </c>
      <c r="K544" s="6"/>
      <c r="L544" s="6"/>
      <c r="M544" s="56"/>
      <c r="N544" s="5"/>
      <c r="O544" s="18"/>
    </row>
    <row r="545" spans="9:15" ht="15" customHeight="1">
      <c r="I545" s="33">
        <v>1085</v>
      </c>
      <c r="J545" s="6" t="s">
        <v>811</v>
      </c>
      <c r="K545" s="6"/>
      <c r="L545" s="6"/>
      <c r="M545" s="56"/>
      <c r="N545" s="5"/>
      <c r="O545" s="18"/>
    </row>
    <row r="546" spans="9:15" ht="15" customHeight="1">
      <c r="I546" s="33">
        <v>1087</v>
      </c>
      <c r="J546" s="6" t="s">
        <v>812</v>
      </c>
      <c r="K546" s="6"/>
      <c r="L546" s="6"/>
      <c r="M546" s="56"/>
      <c r="N546" s="5"/>
      <c r="O546" s="18"/>
    </row>
    <row r="547" spans="9:15" ht="15" customHeight="1">
      <c r="I547" s="33">
        <v>1089</v>
      </c>
      <c r="J547" s="6" t="s">
        <v>303</v>
      </c>
      <c r="K547" s="6"/>
      <c r="L547" s="6"/>
      <c r="M547" s="56"/>
      <c r="N547" s="5"/>
      <c r="O547" s="18"/>
    </row>
    <row r="548" spans="9:15" ht="15" customHeight="1">
      <c r="I548" s="33">
        <v>1091</v>
      </c>
      <c r="J548" s="6" t="s">
        <v>813</v>
      </c>
      <c r="K548" s="6"/>
      <c r="L548" s="6"/>
      <c r="M548" s="56"/>
      <c r="N548" s="5"/>
      <c r="O548" s="18"/>
    </row>
    <row r="549" spans="9:15" ht="15" customHeight="1">
      <c r="I549" s="33">
        <v>1093</v>
      </c>
      <c r="J549" s="6"/>
      <c r="K549" s="6"/>
      <c r="L549" s="6"/>
      <c r="M549" s="56"/>
      <c r="N549" s="5"/>
      <c r="O549" s="18"/>
    </row>
    <row r="550" spans="9:15" ht="15" customHeight="1">
      <c r="I550" s="33">
        <v>1095</v>
      </c>
      <c r="J550" s="6"/>
      <c r="K550" s="6"/>
      <c r="L550" s="6"/>
      <c r="M550" s="56"/>
      <c r="N550" s="5"/>
      <c r="O550" s="18"/>
    </row>
    <row r="551" spans="9:15" ht="15" customHeight="1">
      <c r="I551" s="33">
        <v>1097</v>
      </c>
      <c r="J551" s="6"/>
      <c r="K551" s="6"/>
      <c r="L551" s="6"/>
      <c r="M551" s="56"/>
      <c r="N551" s="5"/>
      <c r="O551" s="18"/>
    </row>
    <row r="552" spans="9:15" ht="15" customHeight="1">
      <c r="I552" s="33">
        <v>1099</v>
      </c>
      <c r="J552" s="6" t="s">
        <v>885</v>
      </c>
      <c r="K552" s="6"/>
      <c r="L552" s="6"/>
      <c r="M552" s="56"/>
      <c r="N552" s="5"/>
      <c r="O552" s="18"/>
    </row>
    <row r="553" spans="9:15" ht="15" customHeight="1">
      <c r="I553" s="33">
        <v>1101</v>
      </c>
      <c r="J553" s="6" t="s">
        <v>814</v>
      </c>
      <c r="K553" s="6"/>
      <c r="L553" s="6"/>
      <c r="M553" s="56"/>
      <c r="N553" s="5"/>
      <c r="O553" s="18"/>
    </row>
    <row r="554" spans="9:15" ht="15" customHeight="1">
      <c r="I554" s="33">
        <v>1103</v>
      </c>
      <c r="J554" s="6" t="s">
        <v>815</v>
      </c>
      <c r="K554" s="6"/>
      <c r="L554" s="6"/>
      <c r="M554" s="56"/>
      <c r="N554" s="5"/>
      <c r="O554" s="18"/>
    </row>
    <row r="555" spans="9:15" ht="15" customHeight="1">
      <c r="I555" s="33">
        <v>1105</v>
      </c>
      <c r="J555" s="6" t="s">
        <v>816</v>
      </c>
      <c r="K555" s="6"/>
      <c r="L555" s="6"/>
      <c r="M555" s="56"/>
      <c r="N555" s="5"/>
      <c r="O555" s="18"/>
    </row>
    <row r="556" spans="9:15" ht="15" customHeight="1">
      <c r="I556" s="33">
        <v>1107</v>
      </c>
      <c r="J556" s="6" t="s">
        <v>1155</v>
      </c>
      <c r="K556" s="6"/>
      <c r="L556" s="6"/>
      <c r="M556" s="56"/>
      <c r="N556" s="5"/>
      <c r="O556" s="18"/>
    </row>
    <row r="557" spans="9:15" ht="15" customHeight="1">
      <c r="I557" s="33">
        <v>1109</v>
      </c>
      <c r="J557" s="6" t="s">
        <v>886</v>
      </c>
      <c r="K557" s="6"/>
      <c r="L557" s="6"/>
      <c r="M557" s="56"/>
      <c r="N557" s="5"/>
      <c r="O557" s="18"/>
    </row>
    <row r="558" spans="9:15" ht="15" customHeight="1">
      <c r="I558" s="33">
        <v>1111</v>
      </c>
      <c r="J558" s="6" t="s">
        <v>817</v>
      </c>
      <c r="K558" s="6"/>
      <c r="L558" s="6"/>
      <c r="M558" s="56"/>
      <c r="N558" s="5"/>
      <c r="O558" s="18"/>
    </row>
    <row r="559" spans="9:15" ht="15" customHeight="1">
      <c r="I559" s="33">
        <v>1113</v>
      </c>
      <c r="J559" s="6" t="s">
        <v>818</v>
      </c>
      <c r="K559" s="6"/>
      <c r="L559" s="6"/>
      <c r="M559" s="56"/>
      <c r="N559" s="5"/>
      <c r="O559" s="18"/>
    </row>
    <row r="560" spans="9:15" ht="15" customHeight="1">
      <c r="I560" s="33">
        <v>1115</v>
      </c>
      <c r="J560" s="6" t="s">
        <v>1246</v>
      </c>
      <c r="K560" s="6"/>
      <c r="L560" s="6"/>
      <c r="M560" s="56"/>
      <c r="N560" s="5"/>
      <c r="O560" s="18"/>
    </row>
    <row r="561" spans="9:15" ht="15" customHeight="1">
      <c r="I561" s="33">
        <v>1117</v>
      </c>
      <c r="J561" s="6"/>
      <c r="K561" s="6"/>
      <c r="L561" s="6"/>
      <c r="M561" s="56"/>
      <c r="N561" s="5"/>
      <c r="O561" s="18"/>
    </row>
    <row r="562" spans="9:15" ht="15" customHeight="1">
      <c r="I562" s="33">
        <v>1119</v>
      </c>
      <c r="J562" s="6"/>
      <c r="K562" s="6"/>
      <c r="L562" s="6"/>
      <c r="M562" s="56"/>
      <c r="N562" s="5"/>
      <c r="O562" s="18"/>
    </row>
    <row r="563" spans="9:15" ht="15" customHeight="1">
      <c r="I563" s="33">
        <v>1121</v>
      </c>
      <c r="J563" s="6" t="s">
        <v>819</v>
      </c>
      <c r="K563" s="6"/>
      <c r="L563" s="6"/>
      <c r="M563" s="56"/>
      <c r="N563" s="5"/>
      <c r="O563" s="18"/>
    </row>
    <row r="564" spans="9:15" ht="15" customHeight="1">
      <c r="I564" s="33">
        <v>1123</v>
      </c>
      <c r="J564" s="6" t="s">
        <v>820</v>
      </c>
      <c r="K564" s="6"/>
      <c r="L564" s="6"/>
      <c r="M564" s="56"/>
      <c r="N564" s="5"/>
      <c r="O564" s="18"/>
    </row>
    <row r="565" spans="9:15" ht="15" customHeight="1">
      <c r="I565" s="33">
        <v>1125</v>
      </c>
      <c r="J565" s="6"/>
      <c r="K565" s="6"/>
      <c r="L565" s="6"/>
      <c r="M565" s="56"/>
      <c r="N565" s="5"/>
      <c r="O565" s="18"/>
    </row>
    <row r="566" spans="9:15" ht="15" customHeight="1">
      <c r="I566" s="33">
        <v>1127</v>
      </c>
      <c r="J566" s="6"/>
      <c r="K566" s="6"/>
      <c r="L566" s="6"/>
      <c r="M566" s="56"/>
      <c r="N566" s="5"/>
      <c r="O566" s="18"/>
    </row>
    <row r="567" spans="9:15" ht="15" customHeight="1">
      <c r="I567" s="33">
        <v>1129</v>
      </c>
      <c r="J567" s="6"/>
      <c r="K567" s="6"/>
      <c r="L567" s="6"/>
      <c r="M567" s="56"/>
      <c r="N567" s="5"/>
      <c r="O567" s="18"/>
    </row>
    <row r="568" spans="9:15" ht="15" customHeight="1">
      <c r="I568" s="33">
        <v>1131</v>
      </c>
      <c r="J568" s="6" t="s">
        <v>821</v>
      </c>
      <c r="K568" s="6"/>
      <c r="L568" s="6"/>
      <c r="M568" s="56"/>
      <c r="N568" s="5"/>
      <c r="O568" s="18"/>
    </row>
    <row r="569" spans="9:15" ht="15" customHeight="1">
      <c r="I569" s="33">
        <v>1133</v>
      </c>
      <c r="J569" s="6"/>
      <c r="K569" s="6"/>
      <c r="L569" s="6"/>
      <c r="M569" s="56"/>
      <c r="N569" s="5"/>
      <c r="O569" s="18"/>
    </row>
    <row r="570" spans="9:15" ht="15" customHeight="1">
      <c r="I570" s="33">
        <v>1135</v>
      </c>
      <c r="J570" s="6"/>
      <c r="K570" s="6"/>
      <c r="L570" s="6"/>
      <c r="M570" s="56"/>
      <c r="N570" s="5"/>
      <c r="O570" s="18"/>
    </row>
    <row r="571" spans="9:15" ht="15" customHeight="1">
      <c r="I571" s="33">
        <v>1137</v>
      </c>
      <c r="J571" s="6"/>
      <c r="K571" s="6"/>
      <c r="L571" s="6"/>
      <c r="M571" s="56"/>
      <c r="N571" s="5"/>
      <c r="O571" s="18"/>
    </row>
    <row r="572" spans="9:15" ht="15" customHeight="1">
      <c r="I572" s="33">
        <v>1139</v>
      </c>
      <c r="J572" s="6"/>
      <c r="K572" s="6"/>
      <c r="L572" s="6"/>
      <c r="M572" s="56"/>
      <c r="N572" s="5"/>
      <c r="O572" s="18"/>
    </row>
    <row r="573" spans="9:15" ht="15" customHeight="1">
      <c r="I573" s="33">
        <v>1141</v>
      </c>
      <c r="J573" s="6" t="s">
        <v>822</v>
      </c>
      <c r="K573" s="6"/>
      <c r="L573" s="6"/>
      <c r="M573" s="56"/>
      <c r="N573" s="5"/>
      <c r="O573" s="18"/>
    </row>
    <row r="574" spans="9:15" ht="15" customHeight="1">
      <c r="I574" s="33">
        <v>1143</v>
      </c>
      <c r="J574" s="6"/>
      <c r="K574" s="6"/>
      <c r="L574" s="6"/>
      <c r="M574" s="56"/>
      <c r="N574" s="5"/>
      <c r="O574" s="18"/>
    </row>
    <row r="575" spans="9:15" ht="15" customHeight="1">
      <c r="I575" s="33">
        <v>1145</v>
      </c>
      <c r="J575" s="6"/>
      <c r="K575" s="6"/>
      <c r="L575" s="6"/>
      <c r="M575" s="56"/>
      <c r="N575" s="5"/>
      <c r="O575" s="18"/>
    </row>
    <row r="576" spans="9:15" ht="15" customHeight="1">
      <c r="I576" s="33">
        <v>1147</v>
      </c>
      <c r="J576" s="6"/>
      <c r="K576" s="6"/>
      <c r="L576" s="6"/>
      <c r="M576" s="56"/>
      <c r="N576" s="5"/>
      <c r="O576" s="18"/>
    </row>
    <row r="577" spans="9:15" ht="15" customHeight="1">
      <c r="I577" s="33">
        <v>1149</v>
      </c>
      <c r="J577" s="6"/>
      <c r="K577" s="6"/>
      <c r="L577" s="6"/>
      <c r="M577" s="56"/>
      <c r="N577" s="5"/>
      <c r="O577" s="18"/>
    </row>
    <row r="578" spans="9:15" ht="15" customHeight="1">
      <c r="I578" s="33">
        <v>1151</v>
      </c>
      <c r="J578" s="6" t="s">
        <v>823</v>
      </c>
      <c r="K578" s="6"/>
      <c r="L578" s="6"/>
      <c r="M578" s="56"/>
      <c r="N578" s="5"/>
      <c r="O578" s="18"/>
    </row>
    <row r="579" spans="9:15" ht="15" customHeight="1">
      <c r="I579" s="33">
        <v>1153</v>
      </c>
      <c r="J579" s="6"/>
      <c r="K579" s="6"/>
      <c r="L579" s="6"/>
      <c r="M579" s="56"/>
      <c r="N579" s="5"/>
      <c r="O579" s="18"/>
    </row>
    <row r="580" spans="9:15" ht="15" customHeight="1">
      <c r="I580" s="33">
        <v>1155</v>
      </c>
      <c r="J580" s="6"/>
      <c r="K580" s="6"/>
      <c r="L580" s="6"/>
      <c r="M580" s="56"/>
      <c r="N580" s="5"/>
      <c r="O580" s="18"/>
    </row>
    <row r="581" spans="9:15" ht="15" customHeight="1">
      <c r="I581" s="33">
        <v>1157</v>
      </c>
      <c r="J581" s="6"/>
      <c r="K581" s="6"/>
      <c r="L581" s="6"/>
      <c r="M581" s="56"/>
      <c r="N581" s="5"/>
      <c r="O581" s="18"/>
    </row>
    <row r="582" spans="9:15" ht="15" customHeight="1">
      <c r="I582" s="33">
        <v>1159</v>
      </c>
      <c r="J582" s="6"/>
      <c r="K582" s="6"/>
      <c r="L582" s="6"/>
      <c r="M582" s="56"/>
      <c r="N582" s="5"/>
      <c r="O582" s="18"/>
    </row>
    <row r="583" spans="9:15" ht="15" customHeight="1">
      <c r="I583" s="33">
        <v>1161</v>
      </c>
      <c r="J583" s="6" t="s">
        <v>824</v>
      </c>
      <c r="K583" s="6"/>
      <c r="L583" s="6"/>
      <c r="M583" s="56"/>
      <c r="N583" s="5"/>
      <c r="O583" s="18"/>
    </row>
    <row r="584" spans="9:15" ht="15" customHeight="1">
      <c r="I584" s="33">
        <v>1163</v>
      </c>
      <c r="J584" s="6"/>
      <c r="K584" s="6"/>
      <c r="L584" s="6"/>
      <c r="M584" s="56"/>
      <c r="N584" s="5"/>
      <c r="O584" s="18"/>
    </row>
    <row r="585" spans="9:15" ht="15" customHeight="1">
      <c r="I585" s="33">
        <v>1165</v>
      </c>
      <c r="J585" s="6"/>
      <c r="K585" s="6"/>
      <c r="L585" s="6"/>
      <c r="M585" s="56"/>
      <c r="N585" s="5"/>
      <c r="O585" s="18"/>
    </row>
    <row r="586" spans="9:15" ht="15" customHeight="1">
      <c r="I586" s="33">
        <v>1167</v>
      </c>
      <c r="J586" s="6"/>
      <c r="K586" s="6"/>
      <c r="L586" s="6"/>
      <c r="M586" s="56"/>
      <c r="N586" s="5"/>
      <c r="O586" s="18"/>
    </row>
    <row r="587" spans="9:15" ht="15" customHeight="1">
      <c r="I587" s="33">
        <v>1169</v>
      </c>
      <c r="J587" s="6"/>
      <c r="K587" s="6"/>
      <c r="L587" s="6"/>
      <c r="M587" s="56"/>
      <c r="N587" s="5"/>
      <c r="O587" s="18"/>
    </row>
    <row r="588" spans="9:15" ht="15" customHeight="1">
      <c r="I588" s="33">
        <v>1171</v>
      </c>
      <c r="J588" s="6" t="s">
        <v>825</v>
      </c>
      <c r="K588" s="6"/>
      <c r="L588" s="6"/>
      <c r="M588" s="56"/>
      <c r="N588" s="5"/>
      <c r="O588" s="18"/>
    </row>
    <row r="589" spans="9:15" ht="15" customHeight="1">
      <c r="I589" s="33">
        <v>1173</v>
      </c>
      <c r="J589" s="6"/>
      <c r="K589" s="6"/>
      <c r="L589" s="6"/>
      <c r="M589" s="56"/>
      <c r="N589" s="5"/>
      <c r="O589" s="18"/>
    </row>
    <row r="590" spans="9:15" ht="15" customHeight="1">
      <c r="I590" s="33">
        <v>1175</v>
      </c>
      <c r="J590" s="6"/>
      <c r="K590" s="6"/>
      <c r="L590" s="6"/>
      <c r="M590" s="56"/>
      <c r="N590" s="5"/>
      <c r="O590" s="18"/>
    </row>
    <row r="591" spans="9:15" ht="15" customHeight="1">
      <c r="I591" s="33">
        <v>1177</v>
      </c>
      <c r="J591" s="6"/>
      <c r="K591" s="6"/>
      <c r="L591" s="6"/>
      <c r="M591" s="56"/>
      <c r="N591" s="5"/>
      <c r="O591" s="18"/>
    </row>
    <row r="592" spans="9:15" ht="15" customHeight="1">
      <c r="I592" s="33">
        <v>1179</v>
      </c>
      <c r="J592" s="6"/>
      <c r="K592" s="6"/>
      <c r="L592" s="6"/>
      <c r="M592" s="56"/>
      <c r="N592" s="5"/>
      <c r="O592" s="18"/>
    </row>
    <row r="593" spans="9:15" ht="15" customHeight="1">
      <c r="I593" s="33">
        <v>1181</v>
      </c>
      <c r="J593" s="6" t="s">
        <v>867</v>
      </c>
      <c r="K593" s="6" t="s">
        <v>868</v>
      </c>
      <c r="L593" s="6"/>
      <c r="M593" s="56"/>
      <c r="N593" s="5"/>
      <c r="O593" s="18"/>
    </row>
    <row r="594" spans="9:15" ht="15" customHeight="1">
      <c r="I594" s="33">
        <v>1183</v>
      </c>
      <c r="J594" s="6"/>
      <c r="K594" s="6"/>
      <c r="L594" s="6"/>
      <c r="M594" s="56"/>
      <c r="N594" s="5"/>
      <c r="O594" s="18"/>
    </row>
    <row r="595" spans="9:15" ht="15" customHeight="1">
      <c r="I595" s="33">
        <v>1185</v>
      </c>
      <c r="J595" s="6"/>
      <c r="K595" s="6"/>
      <c r="L595" s="6"/>
      <c r="M595" s="56"/>
      <c r="N595" s="5"/>
      <c r="O595" s="18"/>
    </row>
    <row r="596" spans="9:15" ht="15" customHeight="1">
      <c r="I596" s="33">
        <v>1187</v>
      </c>
      <c r="J596" s="6"/>
      <c r="K596" s="6"/>
      <c r="L596" s="6"/>
      <c r="M596" s="56"/>
      <c r="N596" s="5"/>
      <c r="O596" s="18"/>
    </row>
    <row r="597" spans="9:15" ht="15" customHeight="1">
      <c r="I597" s="33">
        <v>1189</v>
      </c>
      <c r="J597" s="6"/>
      <c r="K597" s="6"/>
      <c r="L597" s="6"/>
      <c r="M597" s="56"/>
      <c r="N597" s="5"/>
      <c r="O597" s="18"/>
    </row>
    <row r="598" spans="9:15" ht="15" customHeight="1">
      <c r="I598" s="33">
        <v>1201</v>
      </c>
      <c r="J598" s="6" t="s">
        <v>1247</v>
      </c>
      <c r="K598" s="6"/>
      <c r="L598" s="6"/>
      <c r="M598" s="56"/>
      <c r="N598" s="5"/>
      <c r="O598" s="18"/>
    </row>
    <row r="599" spans="9:15" ht="15" customHeight="1">
      <c r="I599" s="33">
        <v>1203</v>
      </c>
      <c r="J599" s="6" t="s">
        <v>1248</v>
      </c>
      <c r="K599" s="6"/>
      <c r="L599" s="6"/>
      <c r="M599" s="56"/>
      <c r="N599" s="5"/>
      <c r="O599" s="18"/>
    </row>
    <row r="600" spans="9:15" ht="15" customHeight="1">
      <c r="I600" s="33">
        <v>1205</v>
      </c>
      <c r="J600" s="6" t="s">
        <v>304</v>
      </c>
      <c r="K600" s="6"/>
      <c r="L600" s="6"/>
      <c r="M600" s="56"/>
      <c r="N600" s="5"/>
      <c r="O600" s="18"/>
    </row>
    <row r="601" spans="9:15" ht="15" customHeight="1">
      <c r="I601" s="33">
        <v>1207</v>
      </c>
      <c r="J601" s="6" t="s">
        <v>827</v>
      </c>
      <c r="K601" s="6"/>
      <c r="L601" s="6"/>
      <c r="M601" s="56"/>
      <c r="N601" s="5"/>
      <c r="O601" s="18"/>
    </row>
    <row r="602" spans="9:15" ht="15" customHeight="1">
      <c r="I602" s="33">
        <v>1209</v>
      </c>
      <c r="J602" s="6" t="s">
        <v>858</v>
      </c>
      <c r="K602" s="6"/>
      <c r="L602" s="6"/>
      <c r="M602" s="56"/>
      <c r="N602" s="5"/>
      <c r="O602" s="18"/>
    </row>
    <row r="603" spans="9:15" ht="15" customHeight="1">
      <c r="I603" s="33">
        <v>1211</v>
      </c>
      <c r="J603" s="6" t="s">
        <v>859</v>
      </c>
      <c r="K603" s="6"/>
      <c r="L603" s="6"/>
      <c r="M603" s="56"/>
      <c r="N603" s="5"/>
      <c r="O603" s="18"/>
    </row>
    <row r="604" spans="9:15" ht="15" customHeight="1">
      <c r="I604" s="33">
        <v>1203</v>
      </c>
      <c r="J604" s="6" t="s">
        <v>826</v>
      </c>
      <c r="K604" s="6"/>
      <c r="L604" s="6"/>
      <c r="M604" s="56"/>
      <c r="N604" s="5"/>
      <c r="O604" s="18"/>
    </row>
    <row r="605" spans="9:15" ht="15" customHeight="1">
      <c r="I605" s="33">
        <v>1205</v>
      </c>
      <c r="J605" s="6" t="s">
        <v>304</v>
      </c>
      <c r="K605" s="6"/>
      <c r="L605" s="6"/>
      <c r="M605" s="56"/>
      <c r="N605" s="5"/>
      <c r="O605" s="18"/>
    </row>
    <row r="606" spans="9:15" ht="15" customHeight="1">
      <c r="I606" s="33">
        <v>1207</v>
      </c>
      <c r="J606" s="6" t="s">
        <v>827</v>
      </c>
      <c r="K606" s="6"/>
      <c r="L606" s="6"/>
      <c r="M606" s="56"/>
      <c r="N606" s="5"/>
      <c r="O606" s="18"/>
    </row>
    <row r="607" spans="9:15" ht="15" customHeight="1">
      <c r="I607" s="33">
        <v>1209</v>
      </c>
      <c r="J607" s="6" t="s">
        <v>858</v>
      </c>
      <c r="K607" s="6" t="s">
        <v>0</v>
      </c>
      <c r="L607" s="6"/>
      <c r="M607" s="56"/>
      <c r="N607" s="5"/>
      <c r="O607" s="18"/>
    </row>
    <row r="608" spans="9:15" ht="15" customHeight="1">
      <c r="I608" s="33">
        <v>1211</v>
      </c>
      <c r="J608" s="6" t="s">
        <v>859</v>
      </c>
      <c r="K608" s="6" t="s">
        <v>1</v>
      </c>
      <c r="L608" s="6"/>
      <c r="M608" s="56"/>
      <c r="N608" s="5"/>
      <c r="O608" s="18"/>
    </row>
    <row r="609" spans="9:15" ht="15" customHeight="1">
      <c r="I609" s="33">
        <v>1213</v>
      </c>
      <c r="J609" s="6"/>
      <c r="K609" s="6"/>
      <c r="L609" s="6"/>
      <c r="M609" s="56"/>
      <c r="N609" s="5"/>
      <c r="O609" s="18"/>
    </row>
    <row r="610" spans="9:15" ht="15" customHeight="1">
      <c r="I610" s="33">
        <v>1215</v>
      </c>
      <c r="J610" s="6"/>
      <c r="K610" s="6"/>
      <c r="L610" s="6"/>
      <c r="M610" s="56"/>
      <c r="N610" s="5"/>
      <c r="O610" s="18"/>
    </row>
    <row r="611" spans="9:15" ht="15" customHeight="1">
      <c r="I611" s="33">
        <v>1217</v>
      </c>
      <c r="J611" s="6"/>
      <c r="K611" s="6"/>
      <c r="L611" s="6"/>
      <c r="M611" s="56"/>
      <c r="N611" s="5"/>
      <c r="O611" s="18"/>
    </row>
    <row r="612" spans="9:15" ht="15" customHeight="1">
      <c r="I612" s="33">
        <v>1219</v>
      </c>
      <c r="J612" s="6"/>
      <c r="K612" s="6"/>
      <c r="L612" s="6"/>
      <c r="M612" s="56"/>
      <c r="N612" s="5"/>
      <c r="O612" s="18"/>
    </row>
    <row r="613" spans="9:15" ht="15" customHeight="1">
      <c r="I613" s="33">
        <v>1221</v>
      </c>
      <c r="J613" s="6"/>
      <c r="K613" s="6"/>
      <c r="L613" s="6"/>
      <c r="M613" s="56"/>
      <c r="N613" s="5"/>
      <c r="O613" s="18"/>
    </row>
    <row r="614" spans="9:15" ht="15" customHeight="1">
      <c r="I614" s="33">
        <v>1223</v>
      </c>
      <c r="J614" s="6"/>
      <c r="K614" s="6"/>
      <c r="L614" s="6"/>
      <c r="M614" s="56"/>
      <c r="N614" s="5"/>
      <c r="O614" s="18"/>
    </row>
    <row r="615" spans="9:15" ht="15" customHeight="1">
      <c r="I615" s="33">
        <v>1225</v>
      </c>
      <c r="J615" s="6"/>
      <c r="K615" s="6"/>
      <c r="L615" s="6"/>
      <c r="M615" s="56"/>
      <c r="N615" s="5"/>
      <c r="O615" s="18"/>
    </row>
    <row r="616" spans="9:15" ht="15" customHeight="1">
      <c r="I616" s="33">
        <v>1227</v>
      </c>
      <c r="J616" s="6"/>
      <c r="K616" s="6"/>
      <c r="L616" s="6"/>
      <c r="M616" s="56"/>
      <c r="N616" s="5"/>
      <c r="O616" s="18"/>
    </row>
    <row r="617" spans="9:15" ht="15" customHeight="1">
      <c r="I617" s="33">
        <v>1229</v>
      </c>
      <c r="J617" s="6"/>
      <c r="K617" s="6"/>
      <c r="L617" s="6"/>
      <c r="M617" s="56"/>
      <c r="N617" s="5"/>
      <c r="O617" s="18"/>
    </row>
    <row r="618" spans="9:15" ht="15" customHeight="1">
      <c r="I618" s="33">
        <v>1231</v>
      </c>
      <c r="J618" s="6"/>
      <c r="K618" s="6"/>
      <c r="L618" s="6"/>
      <c r="M618" s="56"/>
      <c r="N618" s="5"/>
      <c r="O618" s="18"/>
    </row>
    <row r="619" spans="9:15" ht="15" customHeight="1">
      <c r="I619" s="33">
        <v>1233</v>
      </c>
      <c r="J619" s="6"/>
      <c r="K619" s="6"/>
      <c r="L619" s="6"/>
      <c r="M619" s="56"/>
      <c r="N619" s="5"/>
      <c r="O619" s="18"/>
    </row>
    <row r="620" spans="9:15" ht="15" customHeight="1">
      <c r="I620" s="33">
        <v>1235</v>
      </c>
      <c r="J620" s="6"/>
      <c r="K620" s="6"/>
      <c r="L620" s="6"/>
      <c r="M620" s="56"/>
      <c r="N620" s="5"/>
      <c r="O620" s="18"/>
    </row>
    <row r="621" spans="9:15" ht="15" customHeight="1">
      <c r="I621" s="33">
        <v>1237</v>
      </c>
      <c r="J621" s="6"/>
      <c r="K621" s="6"/>
      <c r="L621" s="6"/>
      <c r="M621" s="56"/>
      <c r="N621" s="5"/>
      <c r="O621" s="18"/>
    </row>
    <row r="622" spans="9:15" ht="15" customHeight="1">
      <c r="I622" s="33">
        <v>1239</v>
      </c>
      <c r="J622" s="6"/>
      <c r="K622" s="6"/>
      <c r="L622" s="6"/>
      <c r="M622" s="56"/>
      <c r="N622" s="5"/>
      <c r="O622" s="18"/>
    </row>
    <row r="623" spans="9:15" ht="15" customHeight="1">
      <c r="I623" s="33">
        <v>1241</v>
      </c>
      <c r="J623" s="6"/>
      <c r="K623" s="6"/>
      <c r="L623" s="6"/>
      <c r="M623" s="56"/>
      <c r="N623" s="5"/>
      <c r="O623" s="18"/>
    </row>
    <row r="624" spans="9:15" ht="15" customHeight="1">
      <c r="I624" s="33">
        <v>1243</v>
      </c>
      <c r="J624" s="6"/>
      <c r="K624" s="6"/>
      <c r="L624" s="6"/>
      <c r="M624" s="56"/>
      <c r="N624" s="5"/>
      <c r="O624" s="18"/>
    </row>
    <row r="625" spans="9:15" ht="15" customHeight="1">
      <c r="I625" s="33">
        <v>1245</v>
      </c>
      <c r="J625" s="6"/>
      <c r="K625" s="6"/>
      <c r="L625" s="6"/>
      <c r="M625" s="56"/>
      <c r="N625" s="5"/>
      <c r="O625" s="18"/>
    </row>
    <row r="626" spans="9:15" ht="15" customHeight="1">
      <c r="I626" s="33">
        <v>1247</v>
      </c>
      <c r="J626" s="6"/>
      <c r="K626" s="6"/>
      <c r="L626" s="6"/>
      <c r="M626" s="56"/>
      <c r="N626" s="5"/>
      <c r="O626" s="18"/>
    </row>
    <row r="627" spans="9:15" ht="15" customHeight="1">
      <c r="I627" s="33">
        <v>1249</v>
      </c>
      <c r="J627" s="6"/>
      <c r="K627" s="6"/>
      <c r="L627" s="6"/>
      <c r="M627" s="56"/>
      <c r="N627" s="5"/>
      <c r="O627" s="18"/>
    </row>
    <row r="628" spans="9:15" ht="15" customHeight="1">
      <c r="I628" s="33">
        <v>1251</v>
      </c>
      <c r="J628" s="6"/>
      <c r="K628" s="6"/>
      <c r="L628" s="6"/>
      <c r="M628" s="56"/>
      <c r="N628" s="5"/>
      <c r="O628" s="18"/>
    </row>
    <row r="629" spans="9:15" ht="15" customHeight="1">
      <c r="I629" s="33">
        <v>1253</v>
      </c>
      <c r="J629" s="6"/>
      <c r="K629" s="6"/>
      <c r="L629" s="6"/>
      <c r="M629" s="56"/>
      <c r="N629" s="5"/>
      <c r="O629" s="18"/>
    </row>
    <row r="630" spans="9:15" ht="15" customHeight="1">
      <c r="I630" s="33">
        <v>1255</v>
      </c>
      <c r="J630" s="6"/>
      <c r="K630" s="6"/>
      <c r="L630" s="6"/>
      <c r="M630" s="56"/>
      <c r="N630" s="5"/>
      <c r="O630" s="18"/>
    </row>
    <row r="631" spans="9:15" ht="15" customHeight="1">
      <c r="I631" s="33">
        <v>1257</v>
      </c>
      <c r="J631" s="6"/>
      <c r="K631" s="6"/>
      <c r="L631" s="6"/>
      <c r="M631" s="56"/>
      <c r="N631" s="5"/>
      <c r="O631" s="18"/>
    </row>
    <row r="632" spans="9:15" ht="15" customHeight="1">
      <c r="I632" s="33">
        <v>1259</v>
      </c>
      <c r="J632" s="6"/>
      <c r="K632" s="6"/>
      <c r="L632" s="6"/>
      <c r="M632" s="56"/>
      <c r="N632" s="5"/>
      <c r="O632" s="18"/>
    </row>
    <row r="633" spans="9:15" ht="15" customHeight="1">
      <c r="I633" s="33">
        <v>1261</v>
      </c>
      <c r="J633" s="6"/>
      <c r="K633" s="6"/>
      <c r="L633" s="6"/>
      <c r="M633" s="56"/>
      <c r="N633" s="5"/>
      <c r="O633" s="18"/>
    </row>
    <row r="634" spans="9:15" ht="15" customHeight="1">
      <c r="I634" s="33">
        <v>1263</v>
      </c>
      <c r="J634" s="6"/>
      <c r="K634" s="6"/>
      <c r="L634" s="6"/>
      <c r="M634" s="56"/>
      <c r="N634" s="5"/>
      <c r="O634" s="18"/>
    </row>
    <row r="635" spans="9:15" ht="15" customHeight="1">
      <c r="I635" s="33">
        <v>1265</v>
      </c>
      <c r="J635" s="6"/>
      <c r="K635" s="6"/>
      <c r="L635" s="6"/>
      <c r="M635" s="56"/>
      <c r="N635" s="5"/>
      <c r="O635" s="18"/>
    </row>
    <row r="636" spans="9:15" ht="15" customHeight="1">
      <c r="I636" s="33">
        <v>1267</v>
      </c>
      <c r="J636" s="6"/>
      <c r="K636" s="6"/>
      <c r="L636" s="6"/>
      <c r="M636" s="56"/>
      <c r="N636" s="5"/>
      <c r="O636" s="18"/>
    </row>
    <row r="637" spans="9:15" ht="15" customHeight="1">
      <c r="I637" s="33">
        <v>1269</v>
      </c>
      <c r="J637" s="6"/>
      <c r="K637" s="6"/>
      <c r="L637" s="6"/>
      <c r="M637" s="56"/>
      <c r="N637" s="5"/>
      <c r="O637" s="18"/>
    </row>
    <row r="638" spans="9:15" ht="15" customHeight="1">
      <c r="I638" s="33">
        <v>1271</v>
      </c>
      <c r="J638" s="6"/>
      <c r="K638" s="6"/>
      <c r="L638" s="6"/>
      <c r="M638" s="56"/>
      <c r="N638" s="5"/>
      <c r="O638" s="18"/>
    </row>
    <row r="639" spans="9:15" ht="15" customHeight="1">
      <c r="I639" s="33">
        <v>1273</v>
      </c>
      <c r="J639" s="6"/>
      <c r="K639" s="6"/>
      <c r="L639" s="6"/>
      <c r="M639" s="56"/>
      <c r="N639" s="5"/>
      <c r="O639" s="18"/>
    </row>
    <row r="640" spans="9:15" ht="15" customHeight="1">
      <c r="I640" s="33">
        <v>1275</v>
      </c>
      <c r="J640" s="6"/>
      <c r="K640" s="6"/>
      <c r="L640" s="6"/>
      <c r="M640" s="56"/>
      <c r="N640" s="5"/>
      <c r="O640" s="18"/>
    </row>
    <row r="641" spans="9:15" ht="15" customHeight="1">
      <c r="I641" s="33">
        <v>1277</v>
      </c>
      <c r="J641" s="6"/>
      <c r="K641" s="6"/>
      <c r="L641" s="6"/>
      <c r="M641" s="56"/>
      <c r="N641" s="5"/>
      <c r="O641" s="18"/>
    </row>
    <row r="642" spans="9:15" ht="15" customHeight="1">
      <c r="I642" s="33">
        <v>1279</v>
      </c>
      <c r="J642" s="6"/>
      <c r="K642" s="6"/>
      <c r="L642" s="6"/>
      <c r="M642" s="56"/>
      <c r="N642" s="5"/>
      <c r="O642" s="18"/>
    </row>
    <row r="643" spans="9:15" ht="15" customHeight="1">
      <c r="I643" s="33">
        <v>1281</v>
      </c>
      <c r="J643" s="6"/>
      <c r="K643" s="6"/>
      <c r="L643" s="6"/>
      <c r="M643" s="56"/>
      <c r="N643" s="5"/>
      <c r="O643" s="18"/>
    </row>
    <row r="644" spans="9:15" ht="15" customHeight="1">
      <c r="I644" s="33">
        <v>1283</v>
      </c>
      <c r="J644" s="6"/>
      <c r="K644" s="6"/>
      <c r="L644" s="6"/>
      <c r="M644" s="56"/>
      <c r="N644" s="5"/>
      <c r="O644" s="18"/>
    </row>
    <row r="645" spans="9:15" ht="15" customHeight="1">
      <c r="I645" s="33">
        <v>1285</v>
      </c>
      <c r="J645" s="6"/>
      <c r="K645" s="6"/>
      <c r="L645" s="6"/>
      <c r="M645" s="56"/>
      <c r="N645" s="5"/>
      <c r="O645" s="18"/>
    </row>
    <row r="646" spans="9:15" ht="15" customHeight="1">
      <c r="I646" s="33">
        <v>1287</v>
      </c>
      <c r="J646" s="6"/>
      <c r="K646" s="6"/>
      <c r="L646" s="6"/>
      <c r="M646" s="56"/>
      <c r="N646" s="5"/>
      <c r="O646" s="18"/>
    </row>
    <row r="647" spans="9:15" ht="15" customHeight="1">
      <c r="I647" s="33">
        <v>1289</v>
      </c>
      <c r="J647" s="6"/>
      <c r="K647" s="6"/>
      <c r="L647" s="6"/>
      <c r="M647" s="56"/>
      <c r="N647" s="5"/>
      <c r="O647" s="18"/>
    </row>
    <row r="648" spans="9:15" ht="15" customHeight="1">
      <c r="I648" s="33">
        <v>1291</v>
      </c>
      <c r="J648" s="6"/>
      <c r="K648" s="6"/>
      <c r="L648" s="6"/>
      <c r="M648" s="56"/>
      <c r="N648" s="5"/>
      <c r="O648" s="18"/>
    </row>
    <row r="649" spans="9:15" ht="15" customHeight="1">
      <c r="I649" s="33">
        <v>1293</v>
      </c>
      <c r="J649" s="6"/>
      <c r="K649" s="6"/>
      <c r="L649" s="6"/>
      <c r="M649" s="56"/>
      <c r="N649" s="5"/>
      <c r="O649" s="18"/>
    </row>
    <row r="650" spans="9:15" ht="15" customHeight="1">
      <c r="I650" s="33">
        <v>1295</v>
      </c>
      <c r="J650" s="6"/>
      <c r="K650" s="6"/>
      <c r="L650" s="6"/>
      <c r="M650" s="56"/>
      <c r="N650" s="5"/>
      <c r="O650" s="18"/>
    </row>
    <row r="651" spans="9:15" ht="15" customHeight="1">
      <c r="I651" s="33">
        <v>1297</v>
      </c>
      <c r="J651" s="6"/>
      <c r="K651" s="6"/>
      <c r="L651" s="6"/>
      <c r="M651" s="56"/>
      <c r="N651" s="5"/>
      <c r="O651" s="18"/>
    </row>
    <row r="652" spans="9:15" ht="15" customHeight="1">
      <c r="I652" s="33">
        <v>1299</v>
      </c>
      <c r="J652" s="6"/>
      <c r="K652" s="6"/>
      <c r="L652" s="6"/>
      <c r="M652" s="56"/>
      <c r="N652" s="5"/>
      <c r="O652" s="18"/>
    </row>
    <row r="653" spans="9:15" ht="15" customHeight="1">
      <c r="I653" s="33">
        <v>1301</v>
      </c>
      <c r="J653" s="6"/>
      <c r="K653" s="6"/>
      <c r="L653" s="6"/>
      <c r="M653" s="56"/>
      <c r="N653" s="5"/>
      <c r="O653" s="18"/>
    </row>
    <row r="654" spans="9:15" ht="15" customHeight="1">
      <c r="I654" s="33">
        <v>1303</v>
      </c>
      <c r="J654" s="6"/>
      <c r="K654" s="6"/>
      <c r="L654" s="6"/>
      <c r="M654" s="56"/>
      <c r="N654" s="5"/>
      <c r="O654" s="18"/>
    </row>
    <row r="655" spans="9:15" ht="15" customHeight="1">
      <c r="I655" s="33">
        <v>1305</v>
      </c>
      <c r="J655" s="6"/>
      <c r="K655" s="6"/>
      <c r="L655" s="6"/>
      <c r="M655" s="56"/>
      <c r="N655" s="5"/>
      <c r="O655" s="18"/>
    </row>
    <row r="656" spans="9:15" ht="15" customHeight="1">
      <c r="I656" s="33">
        <v>1307</v>
      </c>
      <c r="J656" s="6"/>
      <c r="K656" s="6"/>
      <c r="L656" s="6"/>
      <c r="M656" s="56"/>
      <c r="N656" s="5"/>
      <c r="O656" s="18"/>
    </row>
    <row r="657" spans="9:15" ht="15" customHeight="1">
      <c r="I657" s="33">
        <v>1309</v>
      </c>
      <c r="J657" s="6"/>
      <c r="K657" s="6"/>
      <c r="L657" s="6"/>
      <c r="M657" s="56"/>
      <c r="N657" s="5"/>
      <c r="O657" s="18"/>
    </row>
    <row r="658" spans="9:15" ht="15" customHeight="1">
      <c r="I658" s="33">
        <v>1311</v>
      </c>
      <c r="J658" s="6"/>
      <c r="K658" s="6"/>
      <c r="L658" s="6"/>
      <c r="M658" s="56"/>
      <c r="N658" s="5"/>
      <c r="O658" s="18"/>
    </row>
    <row r="659" spans="9:15" ht="15" customHeight="1">
      <c r="I659" s="33">
        <v>1313</v>
      </c>
      <c r="J659" s="6"/>
      <c r="K659" s="6"/>
      <c r="L659" s="6"/>
      <c r="M659" s="56"/>
      <c r="N659" s="5"/>
      <c r="O659" s="18"/>
    </row>
    <row r="660" spans="9:15" ht="15" customHeight="1">
      <c r="I660" s="33">
        <v>1315</v>
      </c>
      <c r="J660" s="6"/>
      <c r="K660" s="6"/>
      <c r="L660" s="6"/>
      <c r="M660" s="56"/>
      <c r="N660" s="5"/>
      <c r="O660" s="18"/>
    </row>
    <row r="661" spans="9:15" ht="15" customHeight="1">
      <c r="I661" s="33">
        <v>1317</v>
      </c>
      <c r="J661" s="6"/>
      <c r="K661" s="6"/>
      <c r="L661" s="6"/>
      <c r="M661" s="56"/>
      <c r="N661" s="5"/>
      <c r="O661" s="18"/>
    </row>
    <row r="662" spans="9:15" ht="15" customHeight="1">
      <c r="I662" s="33">
        <v>1319</v>
      </c>
      <c r="J662" s="6"/>
      <c r="K662" s="6"/>
      <c r="L662" s="6"/>
      <c r="M662" s="56"/>
      <c r="N662" s="5"/>
      <c r="O662" s="18"/>
    </row>
    <row r="663" spans="9:15" ht="15" customHeight="1">
      <c r="I663" s="33">
        <v>1321</v>
      </c>
      <c r="J663" s="6"/>
      <c r="K663" s="6"/>
      <c r="L663" s="6"/>
      <c r="M663" s="56"/>
      <c r="N663" s="5"/>
      <c r="O663" s="18"/>
    </row>
    <row r="664" spans="9:15" ht="15" customHeight="1">
      <c r="I664" s="33">
        <v>1323</v>
      </c>
      <c r="J664" s="6"/>
      <c r="K664" s="6"/>
      <c r="L664" s="6"/>
      <c r="M664" s="56"/>
      <c r="N664" s="5"/>
      <c r="O664" s="18"/>
    </row>
    <row r="665" spans="9:15" ht="15" customHeight="1">
      <c r="I665" s="33">
        <v>1325</v>
      </c>
      <c r="J665" s="6"/>
      <c r="K665" s="6"/>
      <c r="L665" s="6"/>
      <c r="M665" s="56"/>
      <c r="N665" s="5"/>
      <c r="O665" s="18"/>
    </row>
    <row r="666" spans="9:15" ht="15" customHeight="1">
      <c r="I666" s="33">
        <v>1327</v>
      </c>
      <c r="J666" s="6"/>
      <c r="K666" s="6"/>
      <c r="L666" s="6"/>
      <c r="M666" s="56"/>
      <c r="N666" s="5"/>
      <c r="O666" s="18"/>
    </row>
    <row r="667" spans="9:15" ht="15" customHeight="1">
      <c r="I667" s="33">
        <v>1329</v>
      </c>
      <c r="J667" s="6"/>
      <c r="K667" s="6"/>
      <c r="L667" s="6"/>
      <c r="M667" s="56"/>
      <c r="N667" s="5"/>
      <c r="O667" s="18"/>
    </row>
    <row r="668" spans="9:15" ht="15" customHeight="1">
      <c r="I668" s="33">
        <v>1331</v>
      </c>
      <c r="J668" s="6"/>
      <c r="K668" s="6"/>
      <c r="L668" s="6"/>
      <c r="M668" s="56"/>
      <c r="N668" s="5"/>
      <c r="O668" s="18"/>
    </row>
    <row r="669" spans="9:15" ht="15" customHeight="1">
      <c r="I669" s="33">
        <v>1333</v>
      </c>
      <c r="J669" s="6"/>
      <c r="K669" s="6"/>
      <c r="L669" s="6"/>
      <c r="M669" s="56"/>
      <c r="N669" s="5"/>
      <c r="O669" s="18"/>
    </row>
    <row r="670" spans="9:15" ht="15" customHeight="1">
      <c r="I670" s="33">
        <v>1335</v>
      </c>
      <c r="J670" s="6"/>
      <c r="K670" s="6"/>
      <c r="L670" s="6"/>
      <c r="M670" s="56"/>
      <c r="N670" s="5"/>
      <c r="O670" s="18"/>
    </row>
    <row r="671" spans="9:15" ht="15" customHeight="1">
      <c r="I671" s="33">
        <v>1337</v>
      </c>
      <c r="J671" s="6"/>
      <c r="K671" s="6"/>
      <c r="L671" s="6"/>
      <c r="M671" s="56"/>
      <c r="N671" s="5"/>
      <c r="O671" s="18"/>
    </row>
    <row r="672" spans="9:15" ht="15" customHeight="1">
      <c r="I672" s="33">
        <v>1339</v>
      </c>
      <c r="J672" s="6"/>
      <c r="K672" s="6"/>
      <c r="L672" s="6"/>
      <c r="M672" s="56"/>
      <c r="N672" s="5"/>
      <c r="O672" s="18"/>
    </row>
    <row r="673" spans="9:15" ht="15" customHeight="1">
      <c r="I673" s="33">
        <v>1341</v>
      </c>
      <c r="J673" s="6"/>
      <c r="K673" s="6"/>
      <c r="L673" s="6"/>
      <c r="M673" s="56"/>
      <c r="N673" s="5"/>
      <c r="O673" s="18"/>
    </row>
    <row r="674" spans="9:15" ht="15" customHeight="1">
      <c r="I674" s="33">
        <v>1343</v>
      </c>
      <c r="J674" s="6"/>
      <c r="K674" s="6"/>
      <c r="L674" s="6"/>
      <c r="M674" s="56"/>
      <c r="N674" s="5"/>
      <c r="O674" s="18"/>
    </row>
    <row r="675" spans="9:15" ht="15" customHeight="1">
      <c r="I675" s="33">
        <v>1345</v>
      </c>
      <c r="J675" s="6"/>
      <c r="K675" s="6"/>
      <c r="L675" s="6"/>
      <c r="M675" s="56"/>
      <c r="N675" s="5"/>
      <c r="O675" s="18"/>
    </row>
    <row r="676" spans="9:15" ht="15" customHeight="1">
      <c r="I676" s="33">
        <v>1347</v>
      </c>
      <c r="J676" s="6"/>
      <c r="K676" s="6"/>
      <c r="L676" s="6"/>
      <c r="M676" s="56"/>
      <c r="N676" s="5"/>
      <c r="O676" s="18"/>
    </row>
    <row r="677" spans="9:15" ht="15" customHeight="1">
      <c r="I677" s="33">
        <v>1349</v>
      </c>
      <c r="J677" s="6"/>
      <c r="K677" s="6"/>
      <c r="L677" s="6"/>
      <c r="M677" s="56"/>
      <c r="N677" s="5"/>
      <c r="O677" s="18"/>
    </row>
    <row r="678" spans="9:15" ht="15" customHeight="1">
      <c r="I678" s="33">
        <v>1351</v>
      </c>
      <c r="J678" s="6"/>
      <c r="K678" s="6"/>
      <c r="L678" s="6"/>
      <c r="M678" s="56"/>
      <c r="N678" s="5"/>
      <c r="O678" s="18"/>
    </row>
    <row r="679" spans="9:15" ht="15" customHeight="1">
      <c r="I679" s="33">
        <v>1353</v>
      </c>
      <c r="J679" s="6"/>
      <c r="K679" s="6"/>
      <c r="L679" s="6"/>
      <c r="M679" s="56"/>
      <c r="N679" s="5"/>
      <c r="O679" s="18"/>
    </row>
    <row r="680" spans="9:15" ht="15" customHeight="1">
      <c r="I680" s="33">
        <v>1355</v>
      </c>
      <c r="J680" s="6"/>
      <c r="K680" s="6"/>
      <c r="L680" s="6"/>
      <c r="M680" s="56"/>
      <c r="N680" s="5"/>
      <c r="O680" s="18"/>
    </row>
    <row r="681" spans="9:15" ht="15" customHeight="1">
      <c r="I681" s="33">
        <v>1357</v>
      </c>
      <c r="J681" s="6"/>
      <c r="K681" s="6"/>
      <c r="L681" s="6"/>
      <c r="M681" s="56"/>
      <c r="N681" s="5"/>
      <c r="O681" s="18"/>
    </row>
    <row r="682" spans="9:15" ht="15" customHeight="1">
      <c r="I682" s="33">
        <v>1359</v>
      </c>
      <c r="J682" s="6"/>
      <c r="K682" s="6"/>
      <c r="L682" s="6"/>
      <c r="M682" s="56"/>
      <c r="N682" s="5"/>
      <c r="O682" s="18"/>
    </row>
    <row r="683" spans="9:15" ht="15" customHeight="1">
      <c r="I683" s="33">
        <v>1361</v>
      </c>
      <c r="J683" s="6"/>
      <c r="K683" s="6"/>
      <c r="L683" s="6"/>
      <c r="M683" s="56"/>
      <c r="N683" s="5"/>
      <c r="O683" s="18"/>
    </row>
    <row r="684" spans="9:15" ht="15" customHeight="1">
      <c r="I684" s="33">
        <v>1363</v>
      </c>
      <c r="J684" s="6"/>
      <c r="K684" s="6"/>
      <c r="L684" s="6"/>
      <c r="M684" s="56"/>
      <c r="N684" s="5"/>
      <c r="O684" s="18"/>
    </row>
    <row r="685" spans="9:15" ht="15" customHeight="1">
      <c r="I685" s="33">
        <v>1365</v>
      </c>
      <c r="J685" s="6"/>
      <c r="K685" s="6"/>
      <c r="L685" s="6"/>
      <c r="M685" s="56"/>
      <c r="N685" s="5"/>
      <c r="O685" s="18"/>
    </row>
    <row r="686" spans="9:15" ht="15" customHeight="1">
      <c r="I686" s="33">
        <v>1367</v>
      </c>
      <c r="J686" s="6"/>
      <c r="K686" s="6"/>
      <c r="L686" s="6"/>
      <c r="M686" s="56"/>
      <c r="N686" s="5"/>
      <c r="O686" s="18"/>
    </row>
    <row r="687" spans="9:15" ht="15" customHeight="1">
      <c r="I687" s="33">
        <v>1369</v>
      </c>
      <c r="J687" s="6"/>
      <c r="K687" s="6"/>
      <c r="L687" s="6"/>
      <c r="M687" s="56"/>
      <c r="N687" s="5"/>
      <c r="O687" s="18"/>
    </row>
    <row r="688" spans="9:15" ht="15" customHeight="1">
      <c r="I688" s="33">
        <v>1371</v>
      </c>
      <c r="J688" s="6"/>
      <c r="K688" s="6"/>
      <c r="L688" s="6"/>
      <c r="M688" s="56"/>
      <c r="N688" s="5"/>
      <c r="O688" s="18"/>
    </row>
    <row r="689" spans="9:15" ht="15" customHeight="1">
      <c r="I689" s="33">
        <v>1373</v>
      </c>
      <c r="J689" s="6"/>
      <c r="K689" s="6"/>
      <c r="L689" s="6"/>
      <c r="M689" s="56"/>
      <c r="N689" s="5"/>
      <c r="O689" s="18"/>
    </row>
    <row r="690" spans="9:15" ht="15" customHeight="1">
      <c r="I690" s="33">
        <v>1375</v>
      </c>
      <c r="J690" s="6"/>
      <c r="K690" s="6"/>
      <c r="L690" s="6"/>
      <c r="M690" s="56"/>
      <c r="N690" s="5"/>
      <c r="O690" s="18"/>
    </row>
    <row r="691" spans="9:15" ht="15" customHeight="1">
      <c r="I691" s="33">
        <v>1377</v>
      </c>
      <c r="J691" s="6"/>
      <c r="K691" s="6"/>
      <c r="L691" s="6"/>
      <c r="M691" s="56"/>
      <c r="N691" s="5"/>
      <c r="O691" s="18"/>
    </row>
    <row r="692" spans="9:15" ht="15" customHeight="1">
      <c r="I692" s="33">
        <v>1379</v>
      </c>
      <c r="J692" s="6"/>
      <c r="K692" s="6"/>
      <c r="L692" s="6"/>
      <c r="M692" s="56"/>
      <c r="N692" s="5"/>
      <c r="O692" s="18"/>
    </row>
    <row r="693" spans="9:15" ht="15" customHeight="1">
      <c r="I693" s="33">
        <v>1381</v>
      </c>
      <c r="J693" s="6"/>
      <c r="K693" s="6"/>
      <c r="L693" s="6"/>
      <c r="M693" s="56"/>
      <c r="N693" s="5"/>
      <c r="O693" s="18"/>
    </row>
    <row r="694" spans="9:15" ht="15" customHeight="1">
      <c r="I694" s="33">
        <v>1383</v>
      </c>
      <c r="J694" s="6"/>
      <c r="K694" s="6"/>
      <c r="L694" s="6"/>
      <c r="M694" s="56"/>
      <c r="N694" s="5"/>
      <c r="O694" s="18"/>
    </row>
    <row r="695" spans="9:15" ht="15" customHeight="1">
      <c r="I695" s="33">
        <v>1385</v>
      </c>
      <c r="J695" s="6"/>
      <c r="K695" s="6"/>
      <c r="L695" s="6"/>
      <c r="M695" s="56"/>
      <c r="N695" s="5"/>
      <c r="O695" s="18"/>
    </row>
    <row r="696" spans="9:15" ht="15" customHeight="1">
      <c r="I696" s="33">
        <v>1387</v>
      </c>
      <c r="J696" s="6"/>
      <c r="K696" s="6"/>
      <c r="L696" s="6"/>
      <c r="M696" s="56"/>
      <c r="N696" s="5"/>
      <c r="O696" s="18"/>
    </row>
    <row r="697" spans="9:15" ht="15" customHeight="1">
      <c r="I697" s="33">
        <v>1389</v>
      </c>
      <c r="J697" s="6"/>
      <c r="K697" s="6"/>
      <c r="L697" s="6"/>
      <c r="M697" s="56"/>
      <c r="N697" s="5"/>
      <c r="O697" s="18"/>
    </row>
    <row r="698" spans="9:15" ht="15" customHeight="1">
      <c r="I698" s="33">
        <v>1391</v>
      </c>
      <c r="J698" s="6"/>
      <c r="K698" s="6"/>
      <c r="L698" s="6"/>
      <c r="M698" s="56"/>
      <c r="N698" s="5"/>
      <c r="O698" s="18"/>
    </row>
    <row r="699" spans="9:15" ht="15" customHeight="1">
      <c r="I699" s="33">
        <v>1393</v>
      </c>
      <c r="J699" s="6"/>
      <c r="K699" s="6"/>
      <c r="L699" s="6"/>
      <c r="M699" s="56"/>
      <c r="N699" s="5"/>
      <c r="O699" s="18"/>
    </row>
    <row r="700" spans="9:15" ht="15" customHeight="1">
      <c r="I700" s="33">
        <v>1395</v>
      </c>
      <c r="J700" s="6"/>
      <c r="K700" s="6"/>
      <c r="L700" s="6"/>
      <c r="M700" s="56"/>
      <c r="N700" s="5"/>
      <c r="O700" s="18"/>
    </row>
    <row r="701" spans="9:15" ht="15" customHeight="1">
      <c r="I701" s="33">
        <v>1397</v>
      </c>
      <c r="J701" s="6"/>
      <c r="K701" s="6"/>
      <c r="L701" s="6"/>
      <c r="M701" s="56"/>
      <c r="N701" s="5"/>
      <c r="O701" s="18"/>
    </row>
    <row r="702" spans="9:15" ht="15" customHeight="1">
      <c r="I702" s="33">
        <v>1399</v>
      </c>
      <c r="J702" s="6"/>
      <c r="K702" s="6"/>
      <c r="L702" s="6"/>
      <c r="M702" s="56"/>
      <c r="N702" s="5"/>
      <c r="O702" s="18"/>
    </row>
    <row r="703" spans="9:15">
      <c r="I703" s="33">
        <v>1401</v>
      </c>
      <c r="J703" s="6"/>
      <c r="K703" s="6"/>
      <c r="L703" s="6"/>
      <c r="M703" s="56"/>
      <c r="N703" s="5"/>
      <c r="O703" s="18"/>
    </row>
    <row r="704" spans="9:15">
      <c r="I704" s="33">
        <v>1403</v>
      </c>
      <c r="J704" s="6"/>
      <c r="K704" s="6"/>
      <c r="L704" s="6"/>
      <c r="M704" s="56"/>
      <c r="N704" s="5"/>
      <c r="O704" s="18"/>
    </row>
    <row r="705" spans="9:15">
      <c r="I705" s="33">
        <v>1405</v>
      </c>
      <c r="J705" s="6"/>
      <c r="K705" s="6"/>
      <c r="L705" s="6"/>
      <c r="M705" s="56"/>
      <c r="N705" s="5"/>
      <c r="O705" s="18"/>
    </row>
    <row r="706" spans="9:15">
      <c r="I706" s="33">
        <v>1407</v>
      </c>
      <c r="J706" s="6"/>
      <c r="K706" s="6"/>
      <c r="L706" s="6"/>
      <c r="M706" s="56"/>
      <c r="N706" s="5"/>
      <c r="O706" s="18"/>
    </row>
    <row r="707" spans="9:15">
      <c r="I707" s="33">
        <v>1409</v>
      </c>
      <c r="J707" s="6"/>
      <c r="K707" s="6"/>
      <c r="L707" s="6"/>
      <c r="M707" s="56"/>
      <c r="N707" s="5"/>
      <c r="O707" s="18"/>
    </row>
    <row r="708" spans="9:15">
      <c r="I708" s="33">
        <v>1411</v>
      </c>
      <c r="J708" s="6"/>
      <c r="K708" s="6"/>
      <c r="L708" s="6"/>
      <c r="M708" s="56"/>
      <c r="N708" s="5"/>
      <c r="O708" s="18"/>
    </row>
    <row r="709" spans="9:15">
      <c r="I709" s="33">
        <v>1413</v>
      </c>
      <c r="J709" s="6"/>
      <c r="K709" s="6"/>
      <c r="L709" s="6"/>
      <c r="M709" s="56"/>
      <c r="N709" s="5"/>
      <c r="O709" s="18"/>
    </row>
    <row r="710" spans="9:15">
      <c r="I710" s="33">
        <v>1415</v>
      </c>
      <c r="J710" s="6"/>
      <c r="K710" s="6"/>
      <c r="L710" s="6"/>
      <c r="M710" s="56"/>
      <c r="N710" s="5"/>
      <c r="O710" s="18"/>
    </row>
    <row r="711" spans="9:15">
      <c r="I711" s="33">
        <v>1417</v>
      </c>
      <c r="J711" s="6"/>
      <c r="K711" s="6"/>
      <c r="L711" s="6"/>
      <c r="M711" s="56"/>
      <c r="N711" s="5"/>
      <c r="O711" s="18"/>
    </row>
    <row r="712" spans="9:15">
      <c r="I712" s="33">
        <v>1419</v>
      </c>
      <c r="J712" s="6"/>
      <c r="K712" s="6"/>
      <c r="L712" s="6"/>
      <c r="M712" s="56"/>
      <c r="N712" s="5"/>
      <c r="O712" s="18"/>
    </row>
    <row r="713" spans="9:15">
      <c r="I713" s="33">
        <v>1421</v>
      </c>
      <c r="J713" s="6"/>
      <c r="K713" s="6"/>
      <c r="L713" s="6"/>
      <c r="M713" s="56"/>
      <c r="N713" s="5"/>
      <c r="O713" s="18"/>
    </row>
    <row r="714" spans="9:15">
      <c r="I714" s="33">
        <v>1423</v>
      </c>
      <c r="J714" s="6"/>
      <c r="K714" s="6"/>
      <c r="L714" s="6"/>
      <c r="M714" s="56"/>
      <c r="N714" s="5"/>
      <c r="O714" s="18"/>
    </row>
    <row r="715" spans="9:15">
      <c r="I715" s="33">
        <v>1425</v>
      </c>
      <c r="J715" s="6"/>
      <c r="K715" s="6"/>
      <c r="L715" s="6"/>
      <c r="M715" s="56"/>
      <c r="N715" s="5"/>
      <c r="O715" s="18"/>
    </row>
    <row r="716" spans="9:15">
      <c r="I716" s="33">
        <v>1427</v>
      </c>
      <c r="J716" s="6"/>
      <c r="K716" s="6"/>
      <c r="L716" s="6"/>
      <c r="M716" s="56"/>
      <c r="N716" s="5"/>
      <c r="O716" s="18"/>
    </row>
    <row r="717" spans="9:15">
      <c r="I717" s="33">
        <v>1429</v>
      </c>
      <c r="J717" s="6"/>
      <c r="K717" s="6"/>
      <c r="L717" s="6"/>
      <c r="M717" s="56"/>
      <c r="N717" s="5"/>
      <c r="O717" s="18"/>
    </row>
    <row r="718" spans="9:15">
      <c r="I718" s="33">
        <v>1431</v>
      </c>
      <c r="J718" s="6"/>
      <c r="K718" s="6"/>
      <c r="L718" s="6"/>
      <c r="M718" s="56"/>
      <c r="N718" s="5"/>
      <c r="O718" s="18"/>
    </row>
    <row r="719" spans="9:15">
      <c r="I719" s="33">
        <v>1433</v>
      </c>
      <c r="J719" s="6"/>
      <c r="K719" s="6"/>
      <c r="L719" s="6"/>
      <c r="M719" s="56"/>
      <c r="N719" s="5"/>
      <c r="O719" s="18"/>
    </row>
    <row r="720" spans="9:15">
      <c r="I720" s="33">
        <v>1435</v>
      </c>
      <c r="J720" s="6"/>
      <c r="K720" s="6"/>
      <c r="L720" s="6"/>
      <c r="M720" s="56"/>
      <c r="N720" s="5"/>
      <c r="O720" s="18"/>
    </row>
    <row r="721" spans="9:15">
      <c r="I721" s="33">
        <v>1437</v>
      </c>
      <c r="J721" s="6"/>
      <c r="K721" s="6"/>
      <c r="L721" s="6"/>
      <c r="M721" s="56"/>
      <c r="N721" s="5"/>
      <c r="O721" s="18"/>
    </row>
    <row r="722" spans="9:15">
      <c r="I722" s="33">
        <v>1439</v>
      </c>
      <c r="J722" s="6"/>
      <c r="K722" s="6"/>
      <c r="L722" s="6"/>
      <c r="M722" s="56"/>
      <c r="N722" s="5"/>
      <c r="O722" s="18"/>
    </row>
    <row r="723" spans="9:15">
      <c r="I723" s="33">
        <v>1441</v>
      </c>
      <c r="J723" s="6"/>
      <c r="K723" s="6"/>
      <c r="L723" s="6"/>
      <c r="M723" s="56"/>
      <c r="N723" s="5"/>
      <c r="O723" s="18"/>
    </row>
    <row r="724" spans="9:15">
      <c r="I724" s="33">
        <v>1443</v>
      </c>
      <c r="J724" s="6"/>
      <c r="K724" s="6"/>
      <c r="L724" s="6"/>
      <c r="M724" s="56"/>
      <c r="N724" s="5"/>
      <c r="O724" s="18"/>
    </row>
    <row r="725" spans="9:15">
      <c r="I725" s="33">
        <v>1445</v>
      </c>
      <c r="J725" s="6"/>
      <c r="K725" s="6"/>
      <c r="L725" s="6"/>
      <c r="M725" s="56"/>
      <c r="N725" s="5"/>
      <c r="O725" s="18"/>
    </row>
    <row r="726" spans="9:15">
      <c r="I726" s="33">
        <v>1447</v>
      </c>
      <c r="J726" s="6"/>
      <c r="K726" s="6"/>
      <c r="L726" s="6"/>
      <c r="M726" s="56"/>
      <c r="N726" s="5"/>
      <c r="O726" s="18"/>
    </row>
    <row r="727" spans="9:15">
      <c r="I727" s="33">
        <v>1449</v>
      </c>
      <c r="J727" s="6"/>
      <c r="K727" s="6"/>
      <c r="L727" s="6"/>
      <c r="M727" s="56"/>
      <c r="N727" s="5"/>
      <c r="O727" s="18"/>
    </row>
    <row r="728" spans="9:15">
      <c r="I728" s="33">
        <v>1451</v>
      </c>
      <c r="J728" s="6"/>
      <c r="K728" s="6"/>
      <c r="L728" s="6"/>
      <c r="M728" s="56"/>
      <c r="N728" s="5"/>
      <c r="O728" s="18"/>
    </row>
    <row r="729" spans="9:15">
      <c r="I729" s="33">
        <v>1453</v>
      </c>
      <c r="J729" s="6"/>
      <c r="K729" s="6"/>
      <c r="L729" s="6"/>
      <c r="M729" s="56"/>
      <c r="N729" s="5"/>
      <c r="O729" s="18"/>
    </row>
    <row r="730" spans="9:15">
      <c r="I730" s="33">
        <v>1455</v>
      </c>
      <c r="J730" s="6"/>
      <c r="K730" s="6"/>
      <c r="L730" s="6"/>
      <c r="M730" s="56"/>
      <c r="N730" s="5"/>
      <c r="O730" s="18"/>
    </row>
    <row r="731" spans="9:15">
      <c r="I731" s="33">
        <v>1457</v>
      </c>
      <c r="J731" s="6"/>
      <c r="K731" s="6"/>
      <c r="L731" s="6"/>
      <c r="M731" s="56"/>
      <c r="N731" s="5"/>
      <c r="O731" s="18"/>
    </row>
    <row r="732" spans="9:15">
      <c r="I732" s="33">
        <v>1459</v>
      </c>
      <c r="J732" s="6"/>
      <c r="K732" s="6"/>
      <c r="L732" s="6"/>
      <c r="M732" s="56"/>
      <c r="N732" s="5"/>
      <c r="O732" s="18"/>
    </row>
    <row r="733" spans="9:15">
      <c r="I733" s="33">
        <v>1461</v>
      </c>
      <c r="J733" s="6"/>
      <c r="K733" s="6"/>
      <c r="L733" s="6"/>
      <c r="M733" s="56"/>
      <c r="N733" s="5"/>
      <c r="O733" s="18"/>
    </row>
    <row r="734" spans="9:15">
      <c r="I734" s="33">
        <v>1463</v>
      </c>
      <c r="J734" s="6"/>
      <c r="K734" s="6"/>
      <c r="L734" s="6"/>
      <c r="M734" s="56"/>
      <c r="N734" s="5"/>
      <c r="O734" s="18"/>
    </row>
    <row r="735" spans="9:15">
      <c r="I735" s="33">
        <v>1465</v>
      </c>
      <c r="J735" s="6"/>
      <c r="K735" s="6"/>
      <c r="L735" s="6"/>
      <c r="M735" s="56"/>
      <c r="N735" s="5"/>
      <c r="O735" s="18"/>
    </row>
    <row r="736" spans="9:15">
      <c r="I736" s="33">
        <v>1467</v>
      </c>
      <c r="J736" s="6"/>
      <c r="K736" s="6"/>
      <c r="L736" s="6"/>
      <c r="M736" s="56"/>
      <c r="N736" s="5"/>
      <c r="O736" s="18"/>
    </row>
    <row r="737" spans="9:15">
      <c r="I737" s="33">
        <v>1469</v>
      </c>
      <c r="J737" s="6"/>
      <c r="K737" s="6"/>
      <c r="L737" s="6"/>
      <c r="M737" s="56"/>
      <c r="N737" s="5"/>
      <c r="O737" s="18"/>
    </row>
    <row r="738" spans="9:15">
      <c r="I738" s="33">
        <v>1471</v>
      </c>
      <c r="J738" s="6"/>
      <c r="K738" s="6"/>
      <c r="L738" s="6"/>
      <c r="M738" s="56"/>
      <c r="N738" s="5"/>
      <c r="O738" s="18"/>
    </row>
    <row r="739" spans="9:15">
      <c r="I739" s="33">
        <v>1473</v>
      </c>
      <c r="J739" s="6"/>
      <c r="K739" s="6"/>
      <c r="L739" s="6"/>
      <c r="M739" s="56"/>
      <c r="N739" s="5"/>
      <c r="O739" s="18"/>
    </row>
    <row r="740" spans="9:15">
      <c r="I740" s="33">
        <v>1475</v>
      </c>
      <c r="J740" s="6"/>
      <c r="K740" s="6"/>
      <c r="L740" s="6"/>
      <c r="M740" s="56"/>
      <c r="N740" s="5"/>
      <c r="O740" s="18"/>
    </row>
    <row r="741" spans="9:15">
      <c r="I741" s="33">
        <v>1477</v>
      </c>
      <c r="J741" s="6"/>
      <c r="K741" s="6"/>
      <c r="L741" s="6"/>
      <c r="M741" s="56"/>
      <c r="N741" s="5"/>
      <c r="O741" s="18"/>
    </row>
    <row r="742" spans="9:15">
      <c r="I742" s="33">
        <v>1479</v>
      </c>
      <c r="J742" s="6"/>
      <c r="K742" s="6"/>
      <c r="L742" s="6"/>
      <c r="M742" s="56"/>
      <c r="N742" s="5"/>
      <c r="O742" s="18"/>
    </row>
    <row r="743" spans="9:15">
      <c r="I743" s="33">
        <v>1481</v>
      </c>
      <c r="J743" s="6"/>
      <c r="K743" s="6"/>
      <c r="L743" s="6"/>
      <c r="M743" s="56"/>
      <c r="N743" s="5"/>
      <c r="O743" s="18"/>
    </row>
    <row r="744" spans="9:15">
      <c r="I744" s="33">
        <v>1483</v>
      </c>
      <c r="J744" s="6"/>
      <c r="K744" s="6"/>
      <c r="L744" s="6"/>
      <c r="M744" s="56"/>
      <c r="N744" s="5"/>
      <c r="O744" s="18"/>
    </row>
    <row r="745" spans="9:15">
      <c r="I745" s="33">
        <v>1485</v>
      </c>
      <c r="J745" s="6"/>
      <c r="K745" s="6"/>
      <c r="L745" s="6"/>
      <c r="M745" s="56"/>
      <c r="N745" s="5"/>
      <c r="O745" s="18"/>
    </row>
    <row r="746" spans="9:15">
      <c r="I746" s="33">
        <v>1487</v>
      </c>
      <c r="J746" s="6"/>
      <c r="K746" s="6"/>
      <c r="L746" s="6"/>
      <c r="M746" s="56"/>
      <c r="N746" s="5"/>
      <c r="O746" s="18"/>
    </row>
    <row r="747" spans="9:15">
      <c r="I747" s="33">
        <v>1489</v>
      </c>
      <c r="J747" s="6"/>
      <c r="K747" s="6"/>
      <c r="L747" s="6"/>
      <c r="M747" s="56"/>
      <c r="N747" s="5"/>
      <c r="O747" s="18"/>
    </row>
    <row r="748" spans="9:15">
      <c r="I748" s="33">
        <v>1491</v>
      </c>
      <c r="J748" s="6"/>
      <c r="K748" s="6"/>
      <c r="L748" s="6"/>
      <c r="M748" s="56"/>
      <c r="N748" s="5"/>
      <c r="O748" s="18"/>
    </row>
    <row r="749" spans="9:15">
      <c r="I749" s="33">
        <v>1493</v>
      </c>
      <c r="J749" s="6"/>
      <c r="K749" s="6"/>
      <c r="L749" s="6"/>
      <c r="M749" s="56"/>
      <c r="N749" s="5"/>
      <c r="O749" s="18"/>
    </row>
    <row r="750" spans="9:15">
      <c r="I750" s="33">
        <v>1495</v>
      </c>
      <c r="J750" s="6"/>
      <c r="K750" s="6"/>
      <c r="L750" s="6"/>
      <c r="M750" s="56"/>
      <c r="N750" s="5"/>
      <c r="O750" s="18"/>
    </row>
    <row r="751" spans="9:15">
      <c r="I751" s="33">
        <v>1497</v>
      </c>
      <c r="J751" s="6"/>
      <c r="K751" s="6"/>
      <c r="L751" s="6"/>
      <c r="M751" s="56"/>
      <c r="N751" s="5"/>
      <c r="O751" s="18"/>
    </row>
    <row r="752" spans="9:15">
      <c r="I752" s="33">
        <v>1499</v>
      </c>
      <c r="J752" s="6"/>
      <c r="K752" s="6"/>
      <c r="L752" s="6"/>
      <c r="M752" s="56"/>
      <c r="N752" s="5"/>
      <c r="O752" s="18"/>
    </row>
    <row r="753" spans="9:15">
      <c r="I753" s="33">
        <v>1501</v>
      </c>
      <c r="J753" s="6"/>
      <c r="K753" s="6"/>
      <c r="L753" s="6"/>
      <c r="M753" s="56"/>
      <c r="N753" s="5"/>
      <c r="O753" s="18"/>
    </row>
    <row r="754" spans="9:15">
      <c r="I754" s="33">
        <v>1503</v>
      </c>
      <c r="J754" s="6"/>
      <c r="K754" s="6"/>
      <c r="L754" s="6"/>
      <c r="M754" s="56"/>
      <c r="N754" s="5"/>
      <c r="O754" s="18"/>
    </row>
    <row r="755" spans="9:15">
      <c r="I755" s="33">
        <v>1505</v>
      </c>
      <c r="J755" s="6"/>
      <c r="K755" s="6"/>
      <c r="L755" s="6"/>
      <c r="M755" s="56"/>
      <c r="N755" s="5"/>
      <c r="O755" s="18"/>
    </row>
    <row r="756" spans="9:15">
      <c r="I756" s="33">
        <v>1507</v>
      </c>
      <c r="J756" s="6"/>
      <c r="K756" s="6"/>
      <c r="L756" s="6"/>
      <c r="M756" s="56"/>
      <c r="N756" s="5"/>
      <c r="O756" s="18"/>
    </row>
    <row r="757" spans="9:15">
      <c r="I757" s="33">
        <v>1509</v>
      </c>
      <c r="J757" s="6"/>
      <c r="K757" s="6"/>
      <c r="L757" s="6"/>
      <c r="M757" s="56"/>
      <c r="N757" s="5"/>
      <c r="O757" s="18"/>
    </row>
    <row r="758" spans="9:15">
      <c r="I758" s="33">
        <v>1511</v>
      </c>
      <c r="J758" s="6"/>
      <c r="K758" s="6"/>
      <c r="L758" s="6"/>
      <c r="M758" s="56"/>
      <c r="N758" s="5"/>
      <c r="O758" s="18"/>
    </row>
    <row r="759" spans="9:15">
      <c r="I759" s="33">
        <v>1513</v>
      </c>
      <c r="J759" s="6"/>
      <c r="K759" s="6"/>
      <c r="L759" s="6"/>
      <c r="M759" s="56"/>
      <c r="N759" s="5"/>
      <c r="O759" s="18"/>
    </row>
    <row r="760" spans="9:15">
      <c r="I760" s="33">
        <v>1515</v>
      </c>
      <c r="J760" s="6"/>
      <c r="K760" s="6"/>
      <c r="L760" s="6"/>
      <c r="M760" s="56"/>
      <c r="N760" s="5"/>
      <c r="O760" s="18"/>
    </row>
    <row r="761" spans="9:15">
      <c r="I761" s="33">
        <v>1517</v>
      </c>
      <c r="J761" s="6"/>
      <c r="K761" s="6"/>
      <c r="L761" s="6"/>
      <c r="M761" s="56"/>
      <c r="N761" s="5"/>
      <c r="O761" s="18"/>
    </row>
    <row r="762" spans="9:15">
      <c r="I762" s="33">
        <v>1519</v>
      </c>
      <c r="J762" s="6"/>
      <c r="K762" s="6"/>
      <c r="L762" s="6"/>
      <c r="M762" s="56"/>
      <c r="N762" s="5"/>
      <c r="O762" s="18"/>
    </row>
    <row r="763" spans="9:15">
      <c r="I763" s="33">
        <v>1521</v>
      </c>
      <c r="J763" s="6"/>
      <c r="K763" s="6"/>
      <c r="L763" s="6"/>
      <c r="M763" s="56"/>
      <c r="N763" s="5"/>
      <c r="O763" s="18"/>
    </row>
    <row r="764" spans="9:15">
      <c r="I764" s="33">
        <v>1523</v>
      </c>
      <c r="J764" s="6"/>
      <c r="K764" s="6"/>
      <c r="L764" s="6"/>
      <c r="M764" s="56"/>
      <c r="N764" s="5"/>
      <c r="O764" s="18"/>
    </row>
    <row r="765" spans="9:15">
      <c r="I765" s="33">
        <v>1525</v>
      </c>
      <c r="J765" s="6"/>
      <c r="K765" s="6"/>
      <c r="L765" s="6"/>
      <c r="M765" s="56"/>
      <c r="N765" s="5"/>
      <c r="O765" s="18"/>
    </row>
    <row r="766" spans="9:15">
      <c r="I766" s="33">
        <v>1527</v>
      </c>
      <c r="J766" s="6"/>
      <c r="K766" s="6"/>
      <c r="L766" s="6"/>
      <c r="M766" s="56"/>
      <c r="N766" s="5"/>
      <c r="O766" s="18"/>
    </row>
    <row r="767" spans="9:15">
      <c r="I767" s="33">
        <v>1529</v>
      </c>
      <c r="J767" s="6"/>
      <c r="K767" s="6"/>
      <c r="L767" s="6"/>
      <c r="M767" s="56"/>
      <c r="N767" s="5"/>
      <c r="O767" s="18"/>
    </row>
    <row r="768" spans="9:15">
      <c r="I768" s="33">
        <v>1531</v>
      </c>
      <c r="J768" s="6"/>
      <c r="K768" s="6"/>
      <c r="L768" s="6"/>
      <c r="M768" s="56"/>
      <c r="N768" s="5"/>
      <c r="O768" s="18"/>
    </row>
    <row r="769" spans="9:15">
      <c r="I769" s="33">
        <v>1533</v>
      </c>
      <c r="J769" s="6"/>
      <c r="K769" s="6"/>
      <c r="L769" s="6"/>
      <c r="M769" s="56"/>
      <c r="N769" s="5"/>
      <c r="O769" s="18"/>
    </row>
    <row r="770" spans="9:15">
      <c r="I770" s="33">
        <v>1535</v>
      </c>
      <c r="J770" s="6"/>
      <c r="K770" s="6"/>
      <c r="L770" s="6"/>
      <c r="M770" s="56"/>
      <c r="N770" s="5"/>
      <c r="O770" s="18"/>
    </row>
    <row r="771" spans="9:15">
      <c r="I771" s="33">
        <v>1537</v>
      </c>
      <c r="J771" s="6"/>
      <c r="K771" s="6"/>
      <c r="L771" s="6"/>
      <c r="M771" s="56"/>
      <c r="N771" s="5"/>
      <c r="O771" s="18"/>
    </row>
    <row r="772" spans="9:15">
      <c r="I772" s="33">
        <v>1539</v>
      </c>
      <c r="J772" s="6"/>
      <c r="K772" s="6"/>
      <c r="L772" s="6"/>
      <c r="M772" s="56"/>
      <c r="N772" s="5"/>
      <c r="O772" s="18"/>
    </row>
    <row r="773" spans="9:15">
      <c r="I773" s="33">
        <v>1541</v>
      </c>
      <c r="J773" s="6"/>
      <c r="K773" s="6"/>
      <c r="L773" s="6"/>
      <c r="M773" s="56"/>
      <c r="N773" s="5"/>
      <c r="O773" s="18"/>
    </row>
    <row r="774" spans="9:15">
      <c r="I774" s="33">
        <v>1543</v>
      </c>
      <c r="J774" s="6"/>
      <c r="K774" s="6"/>
      <c r="L774" s="6"/>
      <c r="M774" s="56"/>
      <c r="N774" s="5"/>
      <c r="O774" s="18"/>
    </row>
    <row r="775" spans="9:15">
      <c r="I775" s="33">
        <v>1545</v>
      </c>
      <c r="J775" s="6"/>
      <c r="K775" s="6"/>
      <c r="L775" s="6"/>
      <c r="M775" s="56"/>
      <c r="N775" s="5"/>
      <c r="O775" s="18"/>
    </row>
    <row r="776" spans="9:15">
      <c r="I776" s="33">
        <v>1547</v>
      </c>
      <c r="J776" s="6"/>
      <c r="K776" s="6"/>
      <c r="L776" s="6"/>
      <c r="M776" s="56"/>
      <c r="N776" s="5"/>
      <c r="O776" s="18"/>
    </row>
    <row r="777" spans="9:15">
      <c r="I777" s="33">
        <v>1549</v>
      </c>
      <c r="J777" s="6"/>
      <c r="K777" s="6"/>
      <c r="L777" s="6"/>
      <c r="M777" s="56"/>
      <c r="N777" s="5"/>
      <c r="O777" s="18"/>
    </row>
    <row r="778" spans="9:15">
      <c r="I778" s="33">
        <v>1551</v>
      </c>
      <c r="J778" s="6"/>
      <c r="K778" s="6"/>
      <c r="L778" s="6"/>
      <c r="M778" s="56"/>
      <c r="N778" s="5"/>
      <c r="O778" s="18"/>
    </row>
    <row r="779" spans="9:15">
      <c r="I779" s="33">
        <v>1553</v>
      </c>
      <c r="J779" s="6"/>
      <c r="K779" s="6"/>
      <c r="L779" s="6"/>
      <c r="M779" s="56"/>
      <c r="N779" s="5"/>
      <c r="O779" s="18"/>
    </row>
    <row r="780" spans="9:15">
      <c r="I780" s="33">
        <v>1555</v>
      </c>
      <c r="J780" s="6"/>
      <c r="K780" s="6"/>
      <c r="L780" s="6"/>
      <c r="M780" s="56"/>
      <c r="N780" s="5"/>
      <c r="O780" s="18"/>
    </row>
    <row r="781" spans="9:15">
      <c r="I781" s="33">
        <v>1557</v>
      </c>
      <c r="J781" s="6"/>
      <c r="K781" s="6"/>
      <c r="L781" s="6"/>
      <c r="M781" s="56"/>
      <c r="N781" s="5"/>
      <c r="O781" s="18"/>
    </row>
    <row r="782" spans="9:15">
      <c r="I782" s="33">
        <v>1559</v>
      </c>
      <c r="J782" s="6"/>
      <c r="K782" s="6"/>
      <c r="L782" s="6"/>
      <c r="M782" s="56"/>
      <c r="N782" s="5"/>
      <c r="O782" s="18"/>
    </row>
    <row r="783" spans="9:15">
      <c r="I783" s="33">
        <v>1561</v>
      </c>
      <c r="J783" s="6"/>
      <c r="K783" s="6"/>
      <c r="L783" s="6"/>
      <c r="M783" s="56"/>
      <c r="N783" s="5"/>
      <c r="O783" s="18"/>
    </row>
    <row r="784" spans="9:15">
      <c r="I784" s="33">
        <v>1563</v>
      </c>
      <c r="J784" s="6"/>
      <c r="K784" s="6"/>
      <c r="L784" s="6"/>
      <c r="M784" s="56"/>
      <c r="N784" s="5"/>
      <c r="O784" s="18"/>
    </row>
    <row r="785" spans="9:15">
      <c r="I785" s="33">
        <v>1565</v>
      </c>
      <c r="J785" s="6"/>
      <c r="K785" s="6"/>
      <c r="L785" s="6"/>
      <c r="M785" s="56"/>
      <c r="N785" s="5"/>
      <c r="O785" s="18"/>
    </row>
    <row r="786" spans="9:15">
      <c r="I786" s="33">
        <v>1567</v>
      </c>
      <c r="J786" s="6"/>
      <c r="K786" s="6"/>
      <c r="L786" s="6"/>
      <c r="M786" s="56"/>
      <c r="N786" s="5"/>
      <c r="O786" s="18"/>
    </row>
    <row r="787" spans="9:15">
      <c r="I787" s="33">
        <v>1569</v>
      </c>
      <c r="J787" s="6"/>
      <c r="K787" s="6"/>
      <c r="L787" s="6"/>
      <c r="M787" s="56"/>
      <c r="N787" s="5"/>
      <c r="O787" s="18"/>
    </row>
    <row r="788" spans="9:15">
      <c r="I788" s="33">
        <v>1571</v>
      </c>
      <c r="J788" s="6"/>
      <c r="K788" s="6"/>
      <c r="L788" s="6"/>
      <c r="M788" s="56"/>
      <c r="N788" s="5"/>
      <c r="O788" s="18"/>
    </row>
    <row r="789" spans="9:15">
      <c r="I789" s="33">
        <v>1573</v>
      </c>
      <c r="J789" s="6"/>
      <c r="K789" s="6"/>
      <c r="L789" s="6"/>
      <c r="M789" s="56"/>
      <c r="N789" s="5"/>
      <c r="O789" s="18"/>
    </row>
    <row r="790" spans="9:15">
      <c r="I790" s="33">
        <v>1575</v>
      </c>
      <c r="J790" s="6"/>
      <c r="K790" s="6"/>
      <c r="L790" s="6"/>
      <c r="M790" s="56"/>
      <c r="N790" s="5"/>
      <c r="O790" s="18"/>
    </row>
    <row r="791" spans="9:15">
      <c r="I791" s="33">
        <v>1577</v>
      </c>
      <c r="J791" s="6"/>
      <c r="K791" s="6"/>
      <c r="L791" s="6"/>
      <c r="M791" s="56"/>
      <c r="N791" s="5"/>
      <c r="O791" s="18"/>
    </row>
    <row r="792" spans="9:15">
      <c r="I792" s="33">
        <v>1579</v>
      </c>
      <c r="J792" s="6"/>
      <c r="K792" s="6"/>
      <c r="L792" s="6"/>
      <c r="M792" s="56"/>
      <c r="N792" s="5"/>
      <c r="O792" s="18"/>
    </row>
    <row r="793" spans="9:15">
      <c r="I793" s="33">
        <v>1581</v>
      </c>
      <c r="J793" s="6"/>
      <c r="K793" s="6"/>
      <c r="L793" s="6"/>
      <c r="M793" s="56"/>
      <c r="N793" s="5"/>
      <c r="O793" s="18"/>
    </row>
    <row r="794" spans="9:15">
      <c r="I794" s="33">
        <v>1583</v>
      </c>
      <c r="J794" s="6"/>
      <c r="K794" s="6"/>
      <c r="L794" s="6"/>
      <c r="M794" s="56"/>
      <c r="N794" s="5"/>
      <c r="O794" s="18"/>
    </row>
    <row r="795" spans="9:15">
      <c r="I795" s="33">
        <v>1585</v>
      </c>
      <c r="J795" s="6"/>
      <c r="K795" s="6"/>
      <c r="L795" s="6"/>
      <c r="M795" s="56"/>
      <c r="N795" s="5"/>
      <c r="O795" s="18"/>
    </row>
    <row r="796" spans="9:15">
      <c r="I796" s="33">
        <v>1587</v>
      </c>
      <c r="J796" s="6"/>
      <c r="K796" s="6"/>
      <c r="L796" s="6"/>
      <c r="M796" s="56"/>
      <c r="N796" s="5"/>
      <c r="O796" s="18"/>
    </row>
    <row r="797" spans="9:15">
      <c r="I797" s="33">
        <v>1589</v>
      </c>
      <c r="J797" s="6"/>
      <c r="K797" s="6"/>
      <c r="L797" s="6"/>
      <c r="M797" s="56"/>
      <c r="N797" s="5"/>
      <c r="O797" s="18"/>
    </row>
    <row r="798" spans="9:15">
      <c r="I798" s="33">
        <v>1591</v>
      </c>
      <c r="J798" s="6"/>
      <c r="K798" s="6"/>
      <c r="L798" s="6"/>
      <c r="M798" s="56"/>
      <c r="N798" s="5"/>
      <c r="O798" s="18"/>
    </row>
    <row r="799" spans="9:15">
      <c r="I799" s="33">
        <v>1593</v>
      </c>
      <c r="J799" s="6"/>
      <c r="K799" s="6"/>
      <c r="L799" s="6"/>
      <c r="M799" s="56"/>
      <c r="N799" s="5"/>
      <c r="O799" s="18"/>
    </row>
    <row r="800" spans="9:15">
      <c r="I800" s="33">
        <v>1595</v>
      </c>
      <c r="J800" s="6"/>
      <c r="K800" s="6"/>
      <c r="L800" s="6"/>
      <c r="M800" s="56"/>
      <c r="N800" s="5"/>
      <c r="O800" s="18"/>
    </row>
    <row r="801" spans="9:15">
      <c r="I801" s="33">
        <v>1597</v>
      </c>
      <c r="J801" s="6"/>
      <c r="K801" s="6"/>
      <c r="L801" s="6"/>
      <c r="M801" s="56"/>
      <c r="N801" s="5"/>
      <c r="O801" s="18"/>
    </row>
    <row r="802" spans="9:15">
      <c r="I802" s="33">
        <v>1599</v>
      </c>
      <c r="J802" s="6"/>
      <c r="K802" s="6"/>
      <c r="L802" s="6"/>
      <c r="M802" s="56"/>
      <c r="N802" s="5"/>
      <c r="O802" s="18"/>
    </row>
    <row r="803" spans="9:15">
      <c r="I803" s="33">
        <v>1601</v>
      </c>
      <c r="J803" s="6"/>
      <c r="K803" s="6"/>
      <c r="L803" s="6"/>
      <c r="M803" s="56"/>
      <c r="N803" s="5"/>
      <c r="O803" s="18"/>
    </row>
    <row r="804" spans="9:15">
      <c r="I804" s="33">
        <v>1603</v>
      </c>
      <c r="J804" s="6"/>
      <c r="K804" s="6"/>
      <c r="L804" s="6"/>
      <c r="M804" s="56"/>
      <c r="N804" s="5"/>
      <c r="O804" s="18"/>
    </row>
    <row r="805" spans="9:15">
      <c r="I805" s="33">
        <v>1605</v>
      </c>
      <c r="J805" s="6"/>
      <c r="K805" s="6"/>
      <c r="L805" s="6"/>
      <c r="M805" s="56"/>
      <c r="N805" s="5"/>
      <c r="O805" s="18"/>
    </row>
    <row r="806" spans="9:15">
      <c r="I806" s="33">
        <v>1607</v>
      </c>
      <c r="J806" s="6"/>
      <c r="K806" s="6"/>
      <c r="L806" s="6"/>
      <c r="M806" s="56"/>
      <c r="N806" s="5"/>
      <c r="O806" s="18"/>
    </row>
    <row r="807" spans="9:15">
      <c r="I807" s="33">
        <v>1609</v>
      </c>
      <c r="J807" s="6"/>
      <c r="K807" s="6"/>
      <c r="L807" s="6"/>
      <c r="M807" s="56"/>
      <c r="N807" s="5"/>
      <c r="O807" s="18"/>
    </row>
    <row r="808" spans="9:15">
      <c r="I808" s="33">
        <v>1611</v>
      </c>
      <c r="J808" s="6"/>
      <c r="K808" s="6"/>
      <c r="L808" s="6"/>
      <c r="M808" s="56"/>
      <c r="N808" s="5"/>
      <c r="O808" s="18"/>
    </row>
    <row r="809" spans="9:15">
      <c r="I809" s="33">
        <v>1613</v>
      </c>
      <c r="J809" s="6"/>
      <c r="K809" s="6"/>
      <c r="L809" s="6"/>
      <c r="M809" s="56"/>
      <c r="N809" s="5"/>
      <c r="O809" s="18"/>
    </row>
    <row r="810" spans="9:15">
      <c r="I810" s="33">
        <v>1615</v>
      </c>
      <c r="J810" s="6"/>
      <c r="K810" s="6"/>
      <c r="L810" s="6"/>
      <c r="M810" s="56"/>
      <c r="N810" s="5"/>
      <c r="O810" s="18"/>
    </row>
    <row r="811" spans="9:15">
      <c r="I811" s="33">
        <v>1617</v>
      </c>
      <c r="J811" s="6"/>
      <c r="K811" s="6"/>
      <c r="L811" s="6"/>
      <c r="M811" s="56"/>
      <c r="N811" s="5"/>
      <c r="O811" s="18"/>
    </row>
    <row r="812" spans="9:15">
      <c r="I812" s="33">
        <v>1619</v>
      </c>
      <c r="J812" s="6"/>
      <c r="K812" s="6"/>
      <c r="L812" s="6"/>
      <c r="M812" s="56"/>
      <c r="N812" s="5"/>
      <c r="O812" s="18"/>
    </row>
    <row r="813" spans="9:15">
      <c r="I813" s="33">
        <v>1621</v>
      </c>
      <c r="J813" s="6"/>
      <c r="K813" s="6"/>
      <c r="L813" s="6"/>
      <c r="M813" s="56"/>
      <c r="N813" s="5"/>
      <c r="O813" s="18"/>
    </row>
    <row r="814" spans="9:15">
      <c r="I814" s="33">
        <v>1623</v>
      </c>
      <c r="J814" s="6"/>
      <c r="K814" s="6"/>
      <c r="L814" s="6"/>
      <c r="M814" s="56"/>
      <c r="N814" s="5"/>
      <c r="O814" s="18"/>
    </row>
    <row r="815" spans="9:15">
      <c r="I815" s="33">
        <v>1625</v>
      </c>
      <c r="J815" s="6"/>
      <c r="K815" s="6"/>
      <c r="L815" s="6"/>
      <c r="M815" s="56"/>
      <c r="N815" s="5"/>
      <c r="O815" s="18"/>
    </row>
    <row r="816" spans="9:15">
      <c r="I816" s="33">
        <v>1627</v>
      </c>
      <c r="J816" s="6"/>
      <c r="K816" s="6"/>
      <c r="L816" s="6"/>
      <c r="M816" s="56"/>
      <c r="N816" s="5"/>
      <c r="O816" s="18"/>
    </row>
    <row r="817" spans="9:15">
      <c r="I817" s="33">
        <v>1629</v>
      </c>
      <c r="J817" s="6"/>
      <c r="K817" s="6"/>
      <c r="L817" s="6"/>
      <c r="M817" s="56"/>
      <c r="N817" s="5"/>
      <c r="O817" s="18"/>
    </row>
    <row r="818" spans="9:15">
      <c r="I818" s="33">
        <v>1631</v>
      </c>
      <c r="J818" s="6"/>
      <c r="K818" s="6"/>
      <c r="L818" s="6"/>
      <c r="M818" s="56"/>
      <c r="N818" s="5"/>
      <c r="O818" s="18"/>
    </row>
    <row r="819" spans="9:15">
      <c r="I819" s="33">
        <v>1633</v>
      </c>
      <c r="J819" s="6"/>
      <c r="K819" s="6"/>
      <c r="L819" s="6"/>
      <c r="M819" s="56"/>
      <c r="N819" s="5"/>
      <c r="O819" s="18"/>
    </row>
    <row r="820" spans="9:15">
      <c r="I820" s="33">
        <v>1635</v>
      </c>
      <c r="J820" s="6"/>
      <c r="K820" s="6"/>
      <c r="L820" s="6"/>
      <c r="M820" s="56"/>
      <c r="N820" s="5"/>
      <c r="O820" s="18"/>
    </row>
    <row r="821" spans="9:15">
      <c r="I821" s="33">
        <v>1637</v>
      </c>
      <c r="J821" s="6"/>
      <c r="K821" s="6"/>
      <c r="L821" s="6"/>
      <c r="M821" s="56"/>
      <c r="N821" s="5"/>
      <c r="O821" s="18"/>
    </row>
    <row r="822" spans="9:15">
      <c r="I822" s="33">
        <v>1639</v>
      </c>
      <c r="J822" s="6"/>
      <c r="K822" s="6"/>
      <c r="L822" s="6"/>
      <c r="M822" s="56"/>
      <c r="N822" s="5"/>
      <c r="O822" s="18"/>
    </row>
    <row r="823" spans="9:15">
      <c r="I823" s="33">
        <v>1641</v>
      </c>
      <c r="J823" s="6"/>
      <c r="K823" s="6"/>
      <c r="L823" s="6"/>
      <c r="M823" s="56"/>
      <c r="N823" s="5"/>
      <c r="O823" s="18"/>
    </row>
    <row r="824" spans="9:15">
      <c r="I824" s="33">
        <v>1643</v>
      </c>
      <c r="J824" s="6"/>
      <c r="K824" s="6"/>
      <c r="L824" s="6"/>
      <c r="M824" s="56"/>
      <c r="N824" s="5"/>
      <c r="O824" s="18"/>
    </row>
    <row r="825" spans="9:15">
      <c r="I825" s="33">
        <v>1645</v>
      </c>
      <c r="J825" s="6"/>
      <c r="K825" s="6"/>
      <c r="L825" s="6"/>
      <c r="M825" s="56"/>
      <c r="N825" s="5"/>
      <c r="O825" s="18"/>
    </row>
    <row r="826" spans="9:15">
      <c r="I826" s="33">
        <v>1647</v>
      </c>
      <c r="J826" s="6"/>
      <c r="K826" s="6"/>
      <c r="L826" s="6"/>
      <c r="M826" s="56"/>
      <c r="N826" s="5"/>
      <c r="O826" s="18"/>
    </row>
    <row r="827" spans="9:15">
      <c r="I827" s="33">
        <v>1649</v>
      </c>
      <c r="J827" s="6"/>
      <c r="K827" s="6"/>
      <c r="L827" s="6"/>
      <c r="M827" s="56"/>
      <c r="N827" s="5"/>
      <c r="O827" s="18"/>
    </row>
    <row r="828" spans="9:15">
      <c r="I828" s="33">
        <v>1651</v>
      </c>
      <c r="J828" s="6"/>
      <c r="K828" s="6"/>
      <c r="L828" s="6"/>
      <c r="M828" s="56"/>
      <c r="N828" s="5"/>
      <c r="O828" s="18"/>
    </row>
    <row r="829" spans="9:15">
      <c r="I829" s="33">
        <v>1653</v>
      </c>
      <c r="J829" s="6"/>
      <c r="K829" s="6"/>
      <c r="L829" s="6"/>
      <c r="M829" s="56"/>
      <c r="N829" s="5"/>
      <c r="O829" s="18"/>
    </row>
    <row r="830" spans="9:15">
      <c r="I830" s="33">
        <v>1655</v>
      </c>
      <c r="J830" s="6"/>
      <c r="K830" s="6"/>
      <c r="L830" s="6"/>
      <c r="M830" s="56"/>
      <c r="N830" s="5"/>
      <c r="O830" s="18"/>
    </row>
    <row r="831" spans="9:15">
      <c r="I831" s="33">
        <v>1657</v>
      </c>
      <c r="J831" s="6"/>
      <c r="K831" s="6"/>
      <c r="L831" s="6"/>
      <c r="M831" s="56"/>
      <c r="N831" s="5"/>
      <c r="O831" s="18"/>
    </row>
    <row r="832" spans="9:15">
      <c r="I832" s="33">
        <v>1659</v>
      </c>
      <c r="J832" s="6"/>
      <c r="K832" s="6"/>
      <c r="L832" s="6"/>
      <c r="M832" s="56"/>
      <c r="N832" s="5"/>
      <c r="O832" s="18"/>
    </row>
    <row r="833" spans="9:15">
      <c r="I833" s="33">
        <v>1661</v>
      </c>
      <c r="J833" s="6"/>
      <c r="K833" s="6"/>
      <c r="L833" s="6"/>
      <c r="M833" s="56"/>
      <c r="N833" s="5"/>
      <c r="O833" s="18"/>
    </row>
    <row r="834" spans="9:15">
      <c r="I834" s="33">
        <v>1663</v>
      </c>
      <c r="J834" s="6"/>
      <c r="K834" s="6"/>
      <c r="L834" s="6"/>
      <c r="M834" s="56"/>
      <c r="N834" s="5"/>
      <c r="O834" s="18"/>
    </row>
    <row r="835" spans="9:15">
      <c r="I835" s="33">
        <v>1665</v>
      </c>
      <c r="J835" s="6"/>
      <c r="K835" s="6"/>
      <c r="L835" s="6"/>
      <c r="M835" s="56"/>
      <c r="N835" s="5"/>
      <c r="O835" s="18"/>
    </row>
    <row r="836" spans="9:15">
      <c r="I836" s="33">
        <v>1667</v>
      </c>
      <c r="J836" s="6"/>
      <c r="K836" s="6"/>
      <c r="L836" s="6"/>
      <c r="M836" s="56"/>
      <c r="N836" s="5"/>
      <c r="O836" s="18"/>
    </row>
    <row r="837" spans="9:15">
      <c r="I837" s="33">
        <v>1669</v>
      </c>
      <c r="J837" s="6"/>
      <c r="K837" s="6"/>
      <c r="L837" s="6"/>
      <c r="M837" s="56"/>
      <c r="N837" s="5"/>
      <c r="O837" s="18"/>
    </row>
    <row r="838" spans="9:15">
      <c r="I838" s="33">
        <v>1671</v>
      </c>
      <c r="J838" s="6"/>
      <c r="K838" s="6"/>
      <c r="L838" s="6"/>
      <c r="M838" s="56"/>
      <c r="N838" s="5"/>
      <c r="O838" s="18"/>
    </row>
    <row r="839" spans="9:15">
      <c r="I839" s="33">
        <v>1673</v>
      </c>
      <c r="J839" s="6"/>
      <c r="K839" s="6"/>
      <c r="L839" s="6"/>
      <c r="M839" s="56"/>
      <c r="N839" s="5"/>
      <c r="O839" s="18"/>
    </row>
    <row r="840" spans="9:15">
      <c r="I840" s="33">
        <v>1675</v>
      </c>
      <c r="J840" s="6"/>
      <c r="K840" s="6"/>
      <c r="L840" s="6"/>
      <c r="M840" s="56"/>
      <c r="N840" s="5"/>
      <c r="O840" s="18"/>
    </row>
    <row r="841" spans="9:15">
      <c r="I841" s="33">
        <v>1677</v>
      </c>
      <c r="J841" s="6"/>
      <c r="K841" s="6"/>
      <c r="L841" s="6"/>
      <c r="M841" s="56"/>
      <c r="N841" s="5"/>
      <c r="O841" s="18"/>
    </row>
    <row r="842" spans="9:15">
      <c r="I842" s="33">
        <v>1679</v>
      </c>
      <c r="J842" s="6"/>
      <c r="K842" s="6"/>
      <c r="L842" s="6"/>
      <c r="M842" s="56"/>
      <c r="N842" s="5"/>
      <c r="O842" s="18"/>
    </row>
    <row r="843" spans="9:15">
      <c r="I843" s="33">
        <v>1681</v>
      </c>
      <c r="J843" s="6"/>
      <c r="K843" s="6"/>
      <c r="L843" s="6"/>
      <c r="M843" s="56"/>
      <c r="N843" s="5"/>
      <c r="O843" s="18"/>
    </row>
    <row r="844" spans="9:15">
      <c r="I844" s="33">
        <v>1683</v>
      </c>
      <c r="J844" s="6"/>
      <c r="K844" s="6"/>
      <c r="L844" s="6"/>
      <c r="M844" s="56"/>
      <c r="N844" s="5"/>
      <c r="O844" s="18"/>
    </row>
    <row r="845" spans="9:15">
      <c r="I845" s="33">
        <v>1685</v>
      </c>
      <c r="J845" s="6"/>
      <c r="K845" s="6"/>
      <c r="L845" s="6"/>
      <c r="M845" s="56"/>
      <c r="N845" s="5"/>
      <c r="O845" s="18"/>
    </row>
    <row r="846" spans="9:15">
      <c r="I846" s="33">
        <v>1687</v>
      </c>
      <c r="J846" s="6"/>
      <c r="K846" s="6"/>
      <c r="L846" s="6"/>
      <c r="M846" s="56"/>
      <c r="N846" s="5"/>
      <c r="O846" s="18"/>
    </row>
    <row r="847" spans="9:15">
      <c r="I847" s="33">
        <v>1689</v>
      </c>
      <c r="J847" s="6"/>
      <c r="K847" s="6"/>
      <c r="L847" s="6"/>
      <c r="M847" s="56"/>
      <c r="N847" s="5"/>
      <c r="O847" s="18"/>
    </row>
    <row r="848" spans="9:15">
      <c r="I848" s="33">
        <v>1691</v>
      </c>
      <c r="J848" s="6"/>
      <c r="K848" s="6"/>
      <c r="L848" s="6"/>
      <c r="M848" s="56"/>
      <c r="N848" s="5"/>
      <c r="O848" s="18"/>
    </row>
    <row r="849" spans="9:15">
      <c r="I849" s="33">
        <v>1693</v>
      </c>
      <c r="J849" s="6"/>
      <c r="K849" s="6"/>
      <c r="L849" s="6"/>
      <c r="M849" s="56"/>
      <c r="N849" s="5"/>
      <c r="O849" s="18"/>
    </row>
    <row r="850" spans="9:15">
      <c r="I850" s="33">
        <v>1695</v>
      </c>
      <c r="J850" s="6"/>
      <c r="K850" s="6"/>
      <c r="L850" s="6"/>
      <c r="M850" s="56"/>
      <c r="N850" s="5"/>
      <c r="O850" s="18"/>
    </row>
    <row r="851" spans="9:15">
      <c r="I851" s="33">
        <v>1697</v>
      </c>
      <c r="J851" s="6"/>
      <c r="K851" s="6"/>
      <c r="L851" s="6"/>
      <c r="M851" s="56"/>
      <c r="N851" s="5"/>
      <c r="O851" s="18"/>
    </row>
    <row r="852" spans="9:15">
      <c r="I852" s="33">
        <v>1699</v>
      </c>
      <c r="J852" s="6"/>
      <c r="K852" s="6"/>
      <c r="L852" s="6"/>
      <c r="M852" s="56"/>
      <c r="N852" s="5"/>
      <c r="O852" s="18"/>
    </row>
    <row r="853" spans="9:15">
      <c r="I853" s="33">
        <v>1701</v>
      </c>
      <c r="J853" s="6"/>
      <c r="K853" s="6"/>
      <c r="L853" s="6"/>
      <c r="M853" s="56"/>
      <c r="N853" s="5"/>
      <c r="O853" s="18"/>
    </row>
    <row r="854" spans="9:15">
      <c r="I854" s="33">
        <v>1703</v>
      </c>
      <c r="J854" s="6"/>
      <c r="K854" s="6"/>
      <c r="L854" s="6"/>
      <c r="M854" s="56"/>
      <c r="N854" s="5"/>
      <c r="O854" s="18"/>
    </row>
    <row r="855" spans="9:15">
      <c r="I855" s="33">
        <v>1705</v>
      </c>
      <c r="J855" s="6"/>
      <c r="K855" s="6"/>
      <c r="L855" s="6"/>
      <c r="M855" s="56"/>
      <c r="N855" s="5"/>
      <c r="O855" s="18"/>
    </row>
    <row r="856" spans="9:15">
      <c r="I856" s="33">
        <v>1707</v>
      </c>
      <c r="J856" s="6"/>
      <c r="K856" s="6"/>
      <c r="L856" s="6"/>
      <c r="M856" s="56"/>
      <c r="N856" s="5"/>
      <c r="O856" s="18"/>
    </row>
    <row r="857" spans="9:15">
      <c r="I857" s="33">
        <v>1709</v>
      </c>
      <c r="J857" s="6"/>
      <c r="K857" s="6"/>
      <c r="L857" s="6"/>
      <c r="M857" s="56"/>
      <c r="N857" s="5"/>
      <c r="O857" s="18"/>
    </row>
    <row r="858" spans="9:15">
      <c r="I858" s="33">
        <v>1711</v>
      </c>
      <c r="J858" s="6"/>
      <c r="K858" s="6"/>
      <c r="L858" s="6"/>
      <c r="M858" s="56"/>
      <c r="N858" s="5"/>
      <c r="O858" s="18"/>
    </row>
    <row r="859" spans="9:15">
      <c r="I859" s="33">
        <v>1713</v>
      </c>
      <c r="J859" s="6"/>
      <c r="K859" s="6"/>
      <c r="L859" s="6"/>
      <c r="M859" s="56"/>
      <c r="N859" s="5"/>
      <c r="O859" s="18"/>
    </row>
    <row r="860" spans="9:15">
      <c r="I860" s="33">
        <v>1715</v>
      </c>
      <c r="J860" s="6"/>
      <c r="K860" s="6"/>
      <c r="L860" s="6"/>
      <c r="M860" s="56"/>
      <c r="N860" s="5"/>
      <c r="O860" s="18"/>
    </row>
    <row r="861" spans="9:15">
      <c r="I861" s="33">
        <v>1717</v>
      </c>
      <c r="J861" s="6"/>
      <c r="K861" s="6"/>
      <c r="L861" s="6"/>
      <c r="M861" s="56"/>
      <c r="N861" s="5"/>
      <c r="O861" s="18"/>
    </row>
    <row r="862" spans="9:15">
      <c r="I862" s="33">
        <v>1719</v>
      </c>
      <c r="J862" s="6"/>
      <c r="K862" s="6"/>
      <c r="L862" s="6"/>
      <c r="M862" s="56"/>
      <c r="N862" s="5"/>
      <c r="O862" s="18"/>
    </row>
    <row r="863" spans="9:15">
      <c r="I863" s="33">
        <v>1721</v>
      </c>
      <c r="J863" s="6"/>
      <c r="K863" s="6"/>
      <c r="L863" s="6"/>
      <c r="M863" s="56"/>
      <c r="N863" s="5"/>
      <c r="O863" s="18"/>
    </row>
    <row r="864" spans="9:15">
      <c r="I864" s="33">
        <v>1723</v>
      </c>
      <c r="J864" s="6"/>
      <c r="K864" s="6"/>
      <c r="L864" s="6"/>
      <c r="M864" s="56"/>
      <c r="N864" s="5"/>
      <c r="O864" s="18"/>
    </row>
    <row r="865" spans="9:15">
      <c r="I865" s="33">
        <v>1725</v>
      </c>
      <c r="J865" s="6"/>
      <c r="K865" s="6"/>
      <c r="L865" s="6"/>
      <c r="M865" s="56"/>
      <c r="N865" s="5"/>
      <c r="O865" s="18"/>
    </row>
    <row r="866" spans="9:15">
      <c r="I866" s="33">
        <v>1727</v>
      </c>
      <c r="J866" s="6"/>
      <c r="K866" s="6"/>
      <c r="L866" s="6"/>
      <c r="M866" s="56"/>
      <c r="N866" s="5"/>
      <c r="O866" s="18"/>
    </row>
    <row r="867" spans="9:15">
      <c r="I867" s="33">
        <v>1729</v>
      </c>
      <c r="J867" s="6"/>
      <c r="K867" s="6"/>
      <c r="L867" s="6"/>
      <c r="M867" s="56"/>
      <c r="N867" s="5"/>
      <c r="O867" s="18"/>
    </row>
    <row r="868" spans="9:15">
      <c r="I868" s="33">
        <v>1731</v>
      </c>
      <c r="J868" s="6"/>
      <c r="K868" s="6"/>
      <c r="L868" s="6"/>
      <c r="M868" s="56"/>
      <c r="N868" s="5"/>
      <c r="O868" s="18"/>
    </row>
    <row r="869" spans="9:15">
      <c r="I869" s="33">
        <v>1733</v>
      </c>
      <c r="J869" s="6"/>
      <c r="K869" s="6"/>
      <c r="L869" s="6"/>
      <c r="M869" s="56"/>
      <c r="N869" s="5"/>
      <c r="O869" s="18"/>
    </row>
    <row r="870" spans="9:15">
      <c r="I870" s="33">
        <v>1735</v>
      </c>
      <c r="J870" s="6"/>
      <c r="K870" s="6"/>
      <c r="L870" s="6"/>
      <c r="M870" s="56"/>
      <c r="N870" s="5"/>
      <c r="O870" s="18"/>
    </row>
    <row r="871" spans="9:15">
      <c r="I871" s="33">
        <v>1737</v>
      </c>
      <c r="J871" s="6"/>
      <c r="K871" s="6"/>
      <c r="L871" s="6"/>
      <c r="M871" s="56"/>
      <c r="N871" s="5"/>
      <c r="O871" s="18"/>
    </row>
    <row r="872" spans="9:15">
      <c r="I872" s="33">
        <v>1739</v>
      </c>
      <c r="J872" s="6"/>
      <c r="K872" s="6"/>
      <c r="L872" s="6"/>
      <c r="M872" s="56"/>
      <c r="N872" s="5"/>
      <c r="O872" s="18"/>
    </row>
    <row r="873" spans="9:15">
      <c r="I873" s="33">
        <v>1741</v>
      </c>
      <c r="J873" s="6"/>
      <c r="K873" s="6"/>
      <c r="L873" s="6"/>
      <c r="M873" s="56"/>
      <c r="N873" s="5"/>
      <c r="O873" s="18"/>
    </row>
    <row r="874" spans="9:15">
      <c r="I874" s="33">
        <v>1743</v>
      </c>
      <c r="J874" s="6"/>
      <c r="K874" s="6"/>
      <c r="L874" s="6"/>
      <c r="M874" s="56"/>
      <c r="N874" s="5"/>
      <c r="O874" s="18"/>
    </row>
    <row r="875" spans="9:15">
      <c r="I875" s="33">
        <v>1745</v>
      </c>
      <c r="J875" s="6"/>
      <c r="K875" s="6"/>
      <c r="L875" s="6"/>
      <c r="M875" s="56"/>
      <c r="N875" s="5"/>
      <c r="O875" s="18"/>
    </row>
    <row r="876" spans="9:15">
      <c r="I876" s="33">
        <v>1747</v>
      </c>
      <c r="J876" s="6"/>
      <c r="K876" s="6"/>
      <c r="L876" s="6"/>
      <c r="M876" s="56"/>
      <c r="N876" s="5"/>
      <c r="O876" s="18"/>
    </row>
    <row r="877" spans="9:15">
      <c r="I877" s="33">
        <v>1749</v>
      </c>
      <c r="J877" s="6"/>
      <c r="K877" s="6"/>
      <c r="L877" s="6"/>
      <c r="M877" s="56"/>
      <c r="N877" s="5"/>
      <c r="O877" s="18"/>
    </row>
    <row r="878" spans="9:15">
      <c r="I878" s="33">
        <v>1751</v>
      </c>
      <c r="J878" s="6"/>
      <c r="K878" s="6"/>
      <c r="L878" s="6"/>
      <c r="M878" s="56"/>
      <c r="N878" s="5"/>
      <c r="O878" s="18"/>
    </row>
    <row r="879" spans="9:15">
      <c r="I879" s="33">
        <v>1753</v>
      </c>
      <c r="J879" s="6"/>
      <c r="K879" s="6"/>
      <c r="L879" s="6"/>
      <c r="M879" s="56"/>
      <c r="N879" s="5"/>
      <c r="O879" s="18"/>
    </row>
    <row r="880" spans="9:15">
      <c r="I880" s="33">
        <v>1755</v>
      </c>
      <c r="J880" s="6"/>
      <c r="K880" s="6"/>
      <c r="L880" s="6"/>
      <c r="M880" s="56"/>
      <c r="N880" s="5"/>
      <c r="O880" s="18"/>
    </row>
    <row r="881" spans="9:15">
      <c r="I881" s="33">
        <v>1757</v>
      </c>
      <c r="J881" s="6"/>
      <c r="K881" s="6"/>
      <c r="L881" s="6"/>
      <c r="M881" s="56"/>
      <c r="N881" s="5"/>
      <c r="O881" s="18"/>
    </row>
    <row r="882" spans="9:15">
      <c r="I882" s="33">
        <v>1759</v>
      </c>
      <c r="J882" s="6"/>
      <c r="K882" s="6"/>
      <c r="L882" s="6"/>
      <c r="M882" s="56"/>
      <c r="N882" s="5"/>
      <c r="O882" s="18"/>
    </row>
    <row r="883" spans="9:15">
      <c r="I883" s="33">
        <v>1761</v>
      </c>
      <c r="J883" s="6"/>
      <c r="K883" s="6"/>
      <c r="L883" s="6"/>
      <c r="M883" s="56"/>
      <c r="N883" s="5"/>
      <c r="O883" s="18"/>
    </row>
    <row r="884" spans="9:15">
      <c r="I884" s="33">
        <v>1763</v>
      </c>
      <c r="J884" s="6"/>
      <c r="K884" s="6"/>
      <c r="L884" s="6"/>
      <c r="M884" s="56"/>
      <c r="N884" s="5"/>
      <c r="O884" s="18"/>
    </row>
    <row r="885" spans="9:15">
      <c r="I885" s="33">
        <v>1765</v>
      </c>
      <c r="J885" s="6"/>
      <c r="K885" s="6"/>
      <c r="L885" s="6"/>
      <c r="M885" s="56"/>
      <c r="N885" s="5"/>
      <c r="O885" s="18"/>
    </row>
    <row r="886" spans="9:15">
      <c r="I886" s="33">
        <v>1767</v>
      </c>
      <c r="J886" s="6"/>
      <c r="K886" s="6"/>
      <c r="L886" s="6"/>
      <c r="M886" s="56"/>
      <c r="N886" s="5"/>
      <c r="O886" s="18"/>
    </row>
    <row r="887" spans="9:15">
      <c r="I887" s="33">
        <v>1769</v>
      </c>
      <c r="J887" s="6"/>
      <c r="K887" s="6"/>
      <c r="L887" s="6"/>
      <c r="M887" s="56"/>
      <c r="N887" s="5"/>
      <c r="O887" s="18"/>
    </row>
    <row r="888" spans="9:15">
      <c r="I888" s="33">
        <v>1771</v>
      </c>
      <c r="J888" s="6"/>
      <c r="K888" s="6"/>
      <c r="L888" s="6"/>
      <c r="M888" s="56"/>
      <c r="N888" s="5"/>
      <c r="O888" s="18"/>
    </row>
    <row r="889" spans="9:15">
      <c r="I889" s="33">
        <v>1773</v>
      </c>
      <c r="J889" s="6"/>
      <c r="K889" s="6"/>
      <c r="L889" s="6"/>
      <c r="M889" s="56"/>
      <c r="N889" s="5"/>
      <c r="O889" s="18"/>
    </row>
    <row r="890" spans="9:15">
      <c r="I890" s="33">
        <v>1775</v>
      </c>
      <c r="J890" s="6"/>
      <c r="K890" s="6"/>
      <c r="L890" s="6"/>
      <c r="M890" s="56"/>
      <c r="N890" s="5"/>
      <c r="O890" s="18"/>
    </row>
    <row r="891" spans="9:15">
      <c r="I891" s="33">
        <v>1777</v>
      </c>
      <c r="J891" s="6"/>
      <c r="K891" s="6"/>
      <c r="L891" s="6"/>
      <c r="M891" s="56"/>
      <c r="N891" s="5"/>
      <c r="O891" s="18"/>
    </row>
    <row r="892" spans="9:15">
      <c r="I892" s="33">
        <v>1779</v>
      </c>
      <c r="J892" s="6"/>
      <c r="K892" s="6"/>
      <c r="L892" s="6"/>
      <c r="M892" s="56"/>
      <c r="N892" s="5"/>
      <c r="O892" s="18"/>
    </row>
    <row r="893" spans="9:15">
      <c r="I893" s="33">
        <v>1781</v>
      </c>
      <c r="J893" s="6"/>
      <c r="K893" s="6"/>
      <c r="L893" s="6"/>
      <c r="M893" s="56"/>
      <c r="N893" s="5"/>
      <c r="O893" s="18"/>
    </row>
    <row r="894" spans="9:15">
      <c r="I894" s="33">
        <v>1783</v>
      </c>
      <c r="J894" s="6"/>
      <c r="K894" s="6"/>
      <c r="L894" s="6"/>
      <c r="M894" s="56"/>
      <c r="N894" s="5"/>
      <c r="O894" s="18"/>
    </row>
    <row r="895" spans="9:15">
      <c r="I895" s="33">
        <v>1785</v>
      </c>
      <c r="J895" s="6"/>
      <c r="K895" s="6"/>
      <c r="L895" s="6"/>
      <c r="M895" s="56"/>
      <c r="N895" s="5"/>
      <c r="O895" s="18"/>
    </row>
    <row r="896" spans="9:15">
      <c r="I896" s="33">
        <v>1787</v>
      </c>
      <c r="J896" s="6"/>
      <c r="K896" s="6"/>
      <c r="L896" s="6"/>
      <c r="M896" s="56"/>
      <c r="N896" s="5"/>
      <c r="O896" s="18"/>
    </row>
    <row r="897" spans="9:15">
      <c r="I897" s="33">
        <v>1789</v>
      </c>
      <c r="J897" s="6"/>
      <c r="K897" s="6"/>
      <c r="L897" s="6"/>
      <c r="M897" s="56"/>
      <c r="N897" s="5"/>
      <c r="O897" s="18"/>
    </row>
    <row r="898" spans="9:15">
      <c r="I898" s="33">
        <v>1791</v>
      </c>
      <c r="J898" s="6"/>
      <c r="K898" s="6"/>
      <c r="L898" s="6"/>
      <c r="M898" s="56"/>
      <c r="N898" s="5"/>
      <c r="O898" s="18"/>
    </row>
    <row r="899" spans="9:15">
      <c r="I899" s="33">
        <v>1793</v>
      </c>
      <c r="J899" s="6"/>
      <c r="K899" s="6"/>
      <c r="L899" s="6"/>
      <c r="M899" s="56"/>
      <c r="N899" s="5"/>
      <c r="O899" s="18"/>
    </row>
    <row r="900" spans="9:15">
      <c r="I900" s="33">
        <v>1795</v>
      </c>
      <c r="J900" s="6"/>
      <c r="K900" s="6"/>
      <c r="L900" s="6"/>
      <c r="M900" s="56"/>
      <c r="N900" s="5"/>
      <c r="O900" s="18"/>
    </row>
    <row r="901" spans="9:15">
      <c r="I901" s="33">
        <v>1797</v>
      </c>
      <c r="J901" s="6"/>
      <c r="K901" s="6"/>
      <c r="L901" s="6"/>
      <c r="M901" s="56"/>
      <c r="N901" s="5"/>
      <c r="O901" s="18"/>
    </row>
    <row r="902" spans="9:15">
      <c r="I902" s="33">
        <v>1799</v>
      </c>
      <c r="J902" s="6"/>
      <c r="K902" s="6"/>
      <c r="L902" s="6"/>
      <c r="M902" s="56"/>
      <c r="N902" s="5"/>
      <c r="O902" s="18"/>
    </row>
    <row r="903" spans="9:15">
      <c r="I903" s="33">
        <v>1801</v>
      </c>
      <c r="J903" s="6"/>
      <c r="K903" s="6"/>
      <c r="L903" s="6"/>
      <c r="M903" s="56"/>
      <c r="N903" s="5"/>
      <c r="O903" s="18"/>
    </row>
    <row r="904" spans="9:15">
      <c r="I904" s="33">
        <v>1803</v>
      </c>
      <c r="J904" s="6"/>
      <c r="K904" s="6"/>
      <c r="L904" s="6"/>
      <c r="M904" s="56"/>
      <c r="N904" s="5"/>
      <c r="O904" s="18"/>
    </row>
    <row r="905" spans="9:15">
      <c r="I905" s="33">
        <v>1805</v>
      </c>
      <c r="J905" s="6"/>
      <c r="K905" s="6"/>
      <c r="L905" s="6"/>
      <c r="M905" s="56"/>
      <c r="N905" s="5"/>
      <c r="O905" s="18"/>
    </row>
    <row r="906" spans="9:15">
      <c r="I906" s="33">
        <v>1807</v>
      </c>
      <c r="J906" s="6"/>
      <c r="K906" s="6"/>
      <c r="L906" s="6"/>
      <c r="M906" s="56"/>
      <c r="N906" s="5"/>
      <c r="O906" s="18"/>
    </row>
    <row r="907" spans="9:15">
      <c r="I907" s="33">
        <v>1809</v>
      </c>
      <c r="J907" s="6"/>
      <c r="K907" s="6"/>
      <c r="L907" s="6"/>
      <c r="M907" s="56"/>
      <c r="N907" s="5"/>
      <c r="O907" s="18"/>
    </row>
    <row r="908" spans="9:15">
      <c r="I908" s="33">
        <v>1811</v>
      </c>
      <c r="J908" s="6"/>
      <c r="K908" s="6"/>
      <c r="L908" s="6"/>
      <c r="M908" s="56"/>
      <c r="N908" s="5"/>
      <c r="O908" s="18"/>
    </row>
    <row r="909" spans="9:15">
      <c r="I909" s="33">
        <v>1813</v>
      </c>
      <c r="J909" s="6"/>
      <c r="K909" s="6"/>
      <c r="L909" s="6"/>
      <c r="M909" s="56"/>
      <c r="N909" s="5"/>
      <c r="O909" s="18"/>
    </row>
    <row r="910" spans="9:15">
      <c r="I910" s="33">
        <v>1815</v>
      </c>
      <c r="J910" s="6"/>
      <c r="K910" s="6"/>
      <c r="L910" s="6"/>
      <c r="M910" s="56"/>
      <c r="N910" s="5"/>
      <c r="O910" s="18"/>
    </row>
    <row r="911" spans="9:15">
      <c r="I911" s="33">
        <v>1817</v>
      </c>
      <c r="J911" s="6"/>
      <c r="K911" s="6"/>
      <c r="L911" s="6"/>
      <c r="M911" s="56"/>
      <c r="N911" s="5"/>
      <c r="O911" s="18"/>
    </row>
    <row r="912" spans="9:15">
      <c r="I912" s="33">
        <v>1819</v>
      </c>
      <c r="J912" s="6"/>
      <c r="K912" s="6"/>
      <c r="L912" s="6"/>
      <c r="M912" s="56"/>
      <c r="N912" s="5"/>
      <c r="O912" s="18"/>
    </row>
    <row r="913" spans="9:15">
      <c r="I913" s="33">
        <v>1821</v>
      </c>
      <c r="J913" s="6"/>
      <c r="K913" s="6"/>
      <c r="L913" s="6"/>
      <c r="M913" s="56"/>
      <c r="N913" s="5"/>
      <c r="O913" s="18"/>
    </row>
    <row r="914" spans="9:15">
      <c r="I914" s="33">
        <v>1823</v>
      </c>
      <c r="J914" s="6"/>
      <c r="K914" s="6"/>
      <c r="L914" s="6"/>
      <c r="M914" s="56"/>
      <c r="N914" s="5"/>
      <c r="O914" s="18"/>
    </row>
    <row r="915" spans="9:15">
      <c r="I915" s="33">
        <v>1825</v>
      </c>
      <c r="J915" s="6"/>
      <c r="K915" s="6"/>
      <c r="L915" s="6"/>
      <c r="M915" s="56"/>
      <c r="N915" s="5"/>
      <c r="O915" s="18"/>
    </row>
    <row r="916" spans="9:15">
      <c r="I916" s="33">
        <v>1827</v>
      </c>
      <c r="J916" s="6"/>
      <c r="K916" s="6"/>
      <c r="L916" s="6"/>
      <c r="M916" s="56"/>
      <c r="N916" s="5"/>
      <c r="O916" s="18"/>
    </row>
    <row r="917" spans="9:15">
      <c r="I917" s="33">
        <v>1829</v>
      </c>
      <c r="J917" s="6"/>
      <c r="K917" s="6"/>
      <c r="L917" s="6"/>
      <c r="M917" s="56"/>
      <c r="N917" s="5"/>
      <c r="O917" s="18"/>
    </row>
    <row r="918" spans="9:15">
      <c r="I918" s="33">
        <v>1831</v>
      </c>
      <c r="J918" s="6"/>
      <c r="K918" s="6"/>
      <c r="L918" s="6"/>
      <c r="M918" s="56"/>
      <c r="N918" s="5"/>
      <c r="O918" s="18"/>
    </row>
    <row r="919" spans="9:15">
      <c r="I919" s="33">
        <v>1833</v>
      </c>
      <c r="J919" s="6"/>
      <c r="K919" s="6"/>
      <c r="L919" s="6"/>
      <c r="M919" s="56"/>
      <c r="N919" s="5"/>
      <c r="O919" s="18"/>
    </row>
    <row r="920" spans="9:15">
      <c r="I920" s="33">
        <v>1835</v>
      </c>
      <c r="J920" s="6"/>
      <c r="K920" s="6"/>
      <c r="L920" s="6"/>
      <c r="M920" s="56"/>
      <c r="N920" s="5"/>
      <c r="O920" s="18"/>
    </row>
    <row r="921" spans="9:15">
      <c r="I921" s="33">
        <v>1837</v>
      </c>
      <c r="J921" s="6"/>
      <c r="K921" s="6"/>
      <c r="L921" s="6"/>
      <c r="M921" s="56"/>
      <c r="N921" s="5"/>
      <c r="O921" s="18"/>
    </row>
    <row r="922" spans="9:15">
      <c r="I922" s="33">
        <v>1839</v>
      </c>
      <c r="J922" s="6"/>
      <c r="K922" s="6"/>
      <c r="L922" s="6"/>
      <c r="M922" s="56"/>
      <c r="N922" s="5"/>
      <c r="O922" s="18"/>
    </row>
    <row r="923" spans="9:15">
      <c r="I923" s="33">
        <v>1841</v>
      </c>
      <c r="J923" s="6"/>
      <c r="K923" s="6"/>
      <c r="L923" s="6"/>
      <c r="M923" s="56"/>
      <c r="N923" s="5"/>
      <c r="O923" s="18"/>
    </row>
    <row r="924" spans="9:15">
      <c r="I924" s="33">
        <v>1843</v>
      </c>
      <c r="J924" s="6"/>
      <c r="K924" s="6"/>
      <c r="L924" s="6"/>
      <c r="M924" s="56"/>
      <c r="N924" s="5"/>
      <c r="O924" s="18"/>
    </row>
    <row r="925" spans="9:15">
      <c r="I925" s="33">
        <v>1845</v>
      </c>
      <c r="J925" s="6"/>
      <c r="K925" s="6"/>
      <c r="L925" s="6"/>
      <c r="M925" s="56"/>
      <c r="N925" s="5"/>
      <c r="O925" s="18"/>
    </row>
    <row r="926" spans="9:15">
      <c r="I926" s="33">
        <v>1847</v>
      </c>
      <c r="J926" s="6"/>
      <c r="K926" s="6"/>
      <c r="L926" s="6"/>
      <c r="M926" s="56"/>
      <c r="N926" s="5"/>
      <c r="O926" s="18"/>
    </row>
    <row r="927" spans="9:15">
      <c r="I927" s="33">
        <v>1849</v>
      </c>
      <c r="J927" s="6"/>
      <c r="K927" s="6"/>
      <c r="L927" s="6"/>
      <c r="M927" s="56"/>
      <c r="N927" s="5"/>
      <c r="O927" s="18"/>
    </row>
    <row r="928" spans="9:15">
      <c r="I928" s="33">
        <v>1851</v>
      </c>
      <c r="J928" s="6"/>
      <c r="K928" s="6"/>
      <c r="L928" s="6"/>
      <c r="M928" s="56"/>
      <c r="N928" s="5"/>
      <c r="O928" s="18"/>
    </row>
    <row r="929" spans="9:15">
      <c r="I929" s="33">
        <v>1853</v>
      </c>
      <c r="J929" s="6"/>
      <c r="K929" s="6"/>
      <c r="L929" s="6"/>
      <c r="M929" s="56"/>
      <c r="N929" s="5"/>
      <c r="O929" s="18"/>
    </row>
    <row r="930" spans="9:15">
      <c r="I930" s="33">
        <v>1855</v>
      </c>
      <c r="J930" s="6"/>
      <c r="K930" s="6"/>
      <c r="L930" s="6"/>
      <c r="M930" s="56"/>
      <c r="N930" s="5"/>
      <c r="O930" s="18"/>
    </row>
    <row r="931" spans="9:15">
      <c r="I931" s="33">
        <v>1857</v>
      </c>
      <c r="J931" s="6"/>
      <c r="K931" s="6"/>
      <c r="L931" s="6"/>
      <c r="M931" s="56"/>
      <c r="N931" s="5"/>
      <c r="O931" s="18"/>
    </row>
    <row r="932" spans="9:15">
      <c r="I932" s="33">
        <v>1859</v>
      </c>
      <c r="J932" s="6"/>
      <c r="K932" s="6"/>
      <c r="L932" s="6"/>
      <c r="M932" s="56"/>
      <c r="N932" s="5"/>
      <c r="O932" s="18"/>
    </row>
    <row r="933" spans="9:15">
      <c r="I933" s="33">
        <v>1861</v>
      </c>
      <c r="J933" s="6"/>
      <c r="K933" s="6"/>
      <c r="L933" s="6"/>
      <c r="M933" s="56"/>
      <c r="N933" s="5"/>
      <c r="O933" s="18"/>
    </row>
    <row r="934" spans="9:15">
      <c r="I934" s="33">
        <v>1863</v>
      </c>
      <c r="J934" s="6"/>
      <c r="K934" s="6"/>
      <c r="L934" s="6"/>
      <c r="M934" s="56"/>
      <c r="N934" s="5"/>
      <c r="O934" s="18"/>
    </row>
    <row r="935" spans="9:15">
      <c r="I935" s="33">
        <v>1865</v>
      </c>
      <c r="J935" s="6"/>
      <c r="K935" s="6"/>
      <c r="L935" s="6"/>
      <c r="M935" s="56"/>
      <c r="N935" s="5"/>
      <c r="O935" s="18"/>
    </row>
    <row r="936" spans="9:15">
      <c r="I936" s="33">
        <v>1867</v>
      </c>
      <c r="J936" s="6"/>
      <c r="K936" s="6"/>
      <c r="L936" s="6"/>
      <c r="M936" s="56"/>
      <c r="N936" s="5"/>
      <c r="O936" s="18"/>
    </row>
    <row r="937" spans="9:15">
      <c r="I937" s="33">
        <v>1869</v>
      </c>
      <c r="J937" s="6"/>
      <c r="K937" s="6"/>
      <c r="L937" s="6"/>
      <c r="M937" s="56"/>
      <c r="N937" s="5"/>
      <c r="O937" s="18"/>
    </row>
    <row r="938" spans="9:15">
      <c r="I938" s="33">
        <v>1871</v>
      </c>
      <c r="J938" s="6"/>
      <c r="K938" s="6"/>
      <c r="L938" s="6"/>
      <c r="M938" s="56"/>
      <c r="N938" s="5"/>
      <c r="O938" s="18"/>
    </row>
    <row r="939" spans="9:15">
      <c r="I939" s="33">
        <v>1873</v>
      </c>
      <c r="J939" s="6"/>
      <c r="K939" s="6"/>
      <c r="L939" s="6"/>
      <c r="M939" s="56"/>
      <c r="N939" s="5"/>
      <c r="O939" s="18"/>
    </row>
    <row r="940" spans="9:15">
      <c r="I940" s="33">
        <v>1875</v>
      </c>
      <c r="J940" s="6"/>
      <c r="K940" s="6"/>
      <c r="L940" s="6"/>
      <c r="M940" s="56"/>
      <c r="N940" s="5"/>
      <c r="O940" s="18"/>
    </row>
    <row r="941" spans="9:15">
      <c r="I941" s="33">
        <v>1877</v>
      </c>
      <c r="J941" s="6"/>
      <c r="K941" s="6"/>
      <c r="L941" s="6"/>
      <c r="M941" s="56"/>
      <c r="N941" s="5"/>
      <c r="O941" s="18"/>
    </row>
    <row r="942" spans="9:15">
      <c r="I942" s="33">
        <v>1879</v>
      </c>
      <c r="J942" s="6"/>
      <c r="K942" s="6"/>
      <c r="L942" s="6"/>
      <c r="M942" s="56"/>
      <c r="N942" s="5"/>
      <c r="O942" s="18"/>
    </row>
    <row r="943" spans="9:15">
      <c r="I943" s="33">
        <v>1881</v>
      </c>
      <c r="J943" s="6"/>
      <c r="K943" s="6"/>
      <c r="L943" s="6"/>
      <c r="M943" s="56"/>
      <c r="N943" s="5"/>
      <c r="O943" s="18"/>
    </row>
    <row r="944" spans="9:15">
      <c r="I944" s="33">
        <v>1883</v>
      </c>
      <c r="J944" s="6"/>
      <c r="K944" s="6"/>
      <c r="L944" s="6"/>
      <c r="M944" s="56"/>
      <c r="N944" s="5"/>
      <c r="O944" s="18"/>
    </row>
    <row r="945" spans="9:15">
      <c r="I945" s="33">
        <v>1885</v>
      </c>
      <c r="J945" s="6"/>
      <c r="K945" s="6"/>
      <c r="L945" s="6"/>
      <c r="M945" s="56"/>
      <c r="N945" s="5"/>
      <c r="O945" s="18"/>
    </row>
    <row r="946" spans="9:15">
      <c r="I946" s="33">
        <v>1887</v>
      </c>
      <c r="J946" s="6"/>
      <c r="K946" s="6"/>
      <c r="L946" s="6"/>
      <c r="M946" s="56"/>
      <c r="N946" s="5"/>
      <c r="O946" s="18"/>
    </row>
    <row r="947" spans="9:15">
      <c r="I947" s="33">
        <v>1889</v>
      </c>
      <c r="J947" s="6"/>
      <c r="K947" s="6"/>
      <c r="L947" s="6"/>
      <c r="M947" s="56"/>
      <c r="N947" s="5"/>
      <c r="O947" s="18"/>
    </row>
    <row r="948" spans="9:15">
      <c r="I948" s="33">
        <v>1891</v>
      </c>
      <c r="J948" s="6"/>
      <c r="K948" s="6"/>
      <c r="L948" s="6"/>
      <c r="M948" s="56"/>
      <c r="N948" s="5"/>
      <c r="O948" s="18"/>
    </row>
    <row r="949" spans="9:15">
      <c r="I949" s="33">
        <v>1893</v>
      </c>
      <c r="J949" s="6"/>
      <c r="K949" s="6"/>
      <c r="L949" s="6"/>
      <c r="M949" s="56"/>
      <c r="N949" s="5"/>
      <c r="O949" s="18"/>
    </row>
    <row r="950" spans="9:15">
      <c r="I950" s="33">
        <v>1895</v>
      </c>
      <c r="J950" s="6"/>
      <c r="K950" s="6"/>
      <c r="L950" s="6"/>
      <c r="M950" s="56"/>
      <c r="N950" s="5"/>
      <c r="O950" s="18"/>
    </row>
    <row r="951" spans="9:15">
      <c r="I951" s="33">
        <v>1897</v>
      </c>
      <c r="J951" s="6"/>
      <c r="K951" s="6"/>
      <c r="L951" s="6"/>
      <c r="M951" s="56"/>
      <c r="N951" s="5"/>
      <c r="O951" s="18"/>
    </row>
    <row r="952" spans="9:15">
      <c r="I952" s="33">
        <v>1899</v>
      </c>
      <c r="J952" s="6"/>
      <c r="K952" s="6"/>
      <c r="L952" s="6"/>
      <c r="M952" s="56"/>
      <c r="N952" s="5"/>
      <c r="O952" s="18"/>
    </row>
    <row r="953" spans="9:15">
      <c r="I953" s="33">
        <v>1901</v>
      </c>
      <c r="J953" s="6"/>
      <c r="K953" s="6"/>
      <c r="L953" s="6"/>
      <c r="M953" s="56"/>
      <c r="N953" s="5"/>
      <c r="O953" s="18"/>
    </row>
    <row r="954" spans="9:15">
      <c r="I954" s="33">
        <v>1903</v>
      </c>
      <c r="J954" s="6"/>
      <c r="K954" s="6"/>
      <c r="L954" s="6"/>
      <c r="M954" s="56"/>
      <c r="N954" s="5"/>
      <c r="O954" s="18"/>
    </row>
    <row r="955" spans="9:15">
      <c r="I955" s="33">
        <v>1905</v>
      </c>
      <c r="J955" s="6"/>
      <c r="K955" s="6"/>
      <c r="L955" s="6"/>
      <c r="M955" s="56"/>
      <c r="N955" s="5"/>
      <c r="O955" s="18"/>
    </row>
    <row r="956" spans="9:15">
      <c r="I956" s="33">
        <v>1907</v>
      </c>
      <c r="J956" s="6"/>
      <c r="K956" s="6"/>
      <c r="L956" s="6"/>
      <c r="M956" s="56"/>
      <c r="N956" s="5"/>
      <c r="O956" s="18"/>
    </row>
    <row r="957" spans="9:15">
      <c r="I957" s="33">
        <v>1909</v>
      </c>
      <c r="J957" s="6"/>
      <c r="K957" s="6"/>
      <c r="L957" s="6"/>
      <c r="M957" s="56"/>
      <c r="N957" s="5"/>
      <c r="O957" s="18"/>
    </row>
    <row r="958" spans="9:15">
      <c r="I958" s="33">
        <v>1911</v>
      </c>
      <c r="J958" s="6"/>
      <c r="K958" s="6"/>
      <c r="L958" s="6"/>
      <c r="M958" s="56"/>
      <c r="N958" s="5"/>
      <c r="O958" s="18"/>
    </row>
    <row r="959" spans="9:15">
      <c r="I959" s="33">
        <v>1913</v>
      </c>
      <c r="J959" s="6"/>
      <c r="K959" s="6"/>
      <c r="L959" s="6"/>
      <c r="M959" s="56"/>
      <c r="N959" s="5"/>
      <c r="O959" s="18"/>
    </row>
    <row r="960" spans="9:15">
      <c r="I960" s="33">
        <v>1915</v>
      </c>
      <c r="J960" s="6"/>
      <c r="K960" s="6"/>
      <c r="L960" s="6"/>
      <c r="M960" s="56"/>
      <c r="N960" s="5"/>
      <c r="O960" s="18"/>
    </row>
    <row r="961" spans="9:15">
      <c r="I961" s="33">
        <v>1917</v>
      </c>
      <c r="J961" s="6"/>
      <c r="K961" s="6"/>
      <c r="L961" s="6"/>
      <c r="M961" s="56"/>
      <c r="N961" s="5"/>
      <c r="O961" s="18"/>
    </row>
    <row r="962" spans="9:15">
      <c r="I962" s="33">
        <v>1919</v>
      </c>
      <c r="J962" s="6"/>
      <c r="K962" s="6"/>
      <c r="L962" s="6"/>
      <c r="M962" s="56"/>
      <c r="N962" s="5"/>
      <c r="O962" s="18"/>
    </row>
    <row r="963" spans="9:15">
      <c r="I963" s="33">
        <v>1921</v>
      </c>
      <c r="J963" s="6"/>
      <c r="K963" s="6"/>
      <c r="L963" s="6"/>
      <c r="M963" s="56"/>
      <c r="N963" s="5"/>
      <c r="O963" s="18"/>
    </row>
    <row r="964" spans="9:15">
      <c r="I964" s="33">
        <v>1923</v>
      </c>
      <c r="J964" s="6"/>
      <c r="K964" s="6"/>
      <c r="L964" s="6"/>
      <c r="M964" s="56"/>
      <c r="N964" s="5"/>
      <c r="O964" s="18"/>
    </row>
    <row r="965" spans="9:15">
      <c r="I965" s="33">
        <v>1925</v>
      </c>
      <c r="J965" s="6"/>
      <c r="K965" s="6"/>
      <c r="L965" s="6"/>
      <c r="M965" s="56"/>
      <c r="N965" s="5"/>
      <c r="O965" s="18"/>
    </row>
    <row r="966" spans="9:15">
      <c r="I966" s="33">
        <v>1927</v>
      </c>
      <c r="J966" s="6"/>
      <c r="K966" s="6"/>
      <c r="L966" s="6"/>
      <c r="M966" s="56"/>
      <c r="N966" s="5"/>
      <c r="O966" s="18"/>
    </row>
    <row r="967" spans="9:15">
      <c r="I967" s="33">
        <v>1929</v>
      </c>
      <c r="J967" s="6"/>
      <c r="K967" s="6"/>
      <c r="L967" s="6"/>
      <c r="M967" s="56"/>
      <c r="N967" s="5"/>
      <c r="O967" s="18"/>
    </row>
    <row r="968" spans="9:15">
      <c r="I968" s="33">
        <v>1931</v>
      </c>
      <c r="J968" s="6"/>
      <c r="K968" s="6"/>
      <c r="L968" s="6"/>
      <c r="M968" s="56"/>
      <c r="N968" s="5"/>
      <c r="O968" s="18"/>
    </row>
    <row r="969" spans="9:15">
      <c r="I969" s="33">
        <v>1933</v>
      </c>
      <c r="J969" s="6"/>
      <c r="K969" s="6"/>
      <c r="L969" s="6"/>
      <c r="M969" s="56"/>
      <c r="N969" s="5"/>
      <c r="O969" s="18"/>
    </row>
    <row r="970" spans="9:15">
      <c r="I970" s="33">
        <v>1935</v>
      </c>
      <c r="J970" s="6"/>
      <c r="K970" s="6"/>
      <c r="L970" s="6"/>
      <c r="M970" s="56"/>
      <c r="N970" s="5"/>
      <c r="O970" s="18"/>
    </row>
    <row r="971" spans="9:15">
      <c r="I971" s="33">
        <v>1937</v>
      </c>
      <c r="J971" s="6"/>
      <c r="K971" s="6"/>
      <c r="L971" s="6"/>
      <c r="M971" s="56"/>
      <c r="N971" s="5"/>
      <c r="O971" s="18"/>
    </row>
    <row r="972" spans="9:15">
      <c r="I972" s="33">
        <v>1939</v>
      </c>
      <c r="J972" s="6"/>
      <c r="K972" s="6"/>
      <c r="L972" s="6"/>
      <c r="M972" s="56"/>
      <c r="N972" s="5"/>
      <c r="O972" s="18"/>
    </row>
    <row r="973" spans="9:15">
      <c r="I973" s="33">
        <v>1941</v>
      </c>
      <c r="J973" s="6"/>
      <c r="K973" s="6"/>
      <c r="L973" s="6"/>
      <c r="M973" s="56"/>
      <c r="N973" s="5"/>
      <c r="O973" s="18"/>
    </row>
    <row r="974" spans="9:15">
      <c r="I974" s="33">
        <v>1943</v>
      </c>
      <c r="J974" s="6"/>
      <c r="K974" s="6"/>
      <c r="L974" s="6"/>
      <c r="M974" s="56"/>
      <c r="N974" s="5"/>
      <c r="O974" s="18"/>
    </row>
    <row r="975" spans="9:15">
      <c r="I975" s="33">
        <v>1945</v>
      </c>
      <c r="J975" s="6"/>
      <c r="K975" s="6"/>
      <c r="L975" s="6"/>
      <c r="M975" s="56"/>
      <c r="N975" s="5"/>
      <c r="O975" s="18"/>
    </row>
    <row r="976" spans="9:15">
      <c r="I976" s="33">
        <v>1947</v>
      </c>
      <c r="J976" s="6"/>
      <c r="K976" s="6"/>
      <c r="L976" s="6"/>
      <c r="M976" s="56"/>
      <c r="N976" s="5"/>
      <c r="O976" s="18"/>
    </row>
    <row r="977" spans="9:15">
      <c r="I977" s="33">
        <v>1949</v>
      </c>
      <c r="J977" s="6"/>
      <c r="K977" s="6"/>
      <c r="L977" s="6"/>
      <c r="M977" s="56"/>
      <c r="N977" s="5"/>
      <c r="O977" s="18"/>
    </row>
    <row r="978" spans="9:15">
      <c r="I978" s="33">
        <v>1951</v>
      </c>
      <c r="J978" s="6"/>
      <c r="K978" s="6"/>
      <c r="L978" s="6"/>
      <c r="M978" s="56"/>
      <c r="N978" s="5"/>
      <c r="O978" s="18"/>
    </row>
    <row r="979" spans="9:15">
      <c r="I979" s="33">
        <v>1953</v>
      </c>
      <c r="J979" s="6"/>
      <c r="K979" s="6"/>
      <c r="L979" s="6"/>
      <c r="M979" s="56"/>
      <c r="N979" s="5"/>
      <c r="O979" s="18"/>
    </row>
    <row r="980" spans="9:15">
      <c r="I980" s="33">
        <v>1955</v>
      </c>
      <c r="J980" s="6"/>
      <c r="K980" s="6"/>
      <c r="L980" s="6"/>
      <c r="M980" s="56"/>
      <c r="N980" s="5"/>
      <c r="O980" s="18"/>
    </row>
    <row r="981" spans="9:15">
      <c r="I981" s="33">
        <v>1957</v>
      </c>
      <c r="J981" s="6"/>
      <c r="K981" s="6"/>
      <c r="L981" s="6"/>
      <c r="M981" s="56"/>
      <c r="N981" s="5"/>
      <c r="O981" s="18"/>
    </row>
    <row r="982" spans="9:15">
      <c r="I982" s="33">
        <v>1959</v>
      </c>
      <c r="J982" s="6"/>
      <c r="K982" s="6"/>
      <c r="L982" s="6"/>
      <c r="M982" s="56"/>
      <c r="N982" s="5"/>
      <c r="O982" s="18"/>
    </row>
    <row r="983" spans="9:15">
      <c r="I983" s="33">
        <v>1961</v>
      </c>
      <c r="J983" s="6"/>
      <c r="K983" s="6"/>
      <c r="L983" s="6"/>
      <c r="M983" s="56"/>
      <c r="N983" s="5"/>
      <c r="O983" s="18"/>
    </row>
    <row r="984" spans="9:15">
      <c r="I984" s="33">
        <v>1963</v>
      </c>
      <c r="J984" s="6"/>
      <c r="K984" s="6"/>
      <c r="L984" s="6"/>
      <c r="M984" s="56"/>
      <c r="N984" s="5"/>
      <c r="O984" s="18"/>
    </row>
    <row r="985" spans="9:15">
      <c r="I985" s="33">
        <v>1965</v>
      </c>
      <c r="J985" s="6"/>
      <c r="K985" s="6"/>
      <c r="L985" s="6"/>
      <c r="M985" s="56"/>
      <c r="N985" s="5"/>
      <c r="O985" s="18"/>
    </row>
    <row r="986" spans="9:15">
      <c r="I986" s="33">
        <v>1967</v>
      </c>
      <c r="J986" s="6"/>
      <c r="K986" s="6"/>
      <c r="L986" s="6"/>
      <c r="M986" s="56"/>
      <c r="N986" s="5"/>
      <c r="O986" s="18"/>
    </row>
    <row r="987" spans="9:15">
      <c r="I987" s="33">
        <v>1969</v>
      </c>
      <c r="J987" s="6"/>
      <c r="K987" s="6"/>
      <c r="L987" s="6"/>
      <c r="M987" s="56"/>
      <c r="N987" s="5"/>
      <c r="O987" s="18"/>
    </row>
    <row r="988" spans="9:15">
      <c r="I988" s="33">
        <v>1971</v>
      </c>
      <c r="J988" s="6"/>
      <c r="K988" s="6"/>
      <c r="L988" s="6"/>
      <c r="M988" s="56"/>
      <c r="N988" s="5"/>
      <c r="O988" s="18"/>
    </row>
    <row r="989" spans="9:15">
      <c r="I989" s="33">
        <v>1973</v>
      </c>
      <c r="J989" s="6"/>
      <c r="K989" s="6"/>
      <c r="L989" s="6"/>
      <c r="M989" s="56"/>
      <c r="N989" s="5"/>
      <c r="O989" s="18"/>
    </row>
    <row r="990" spans="9:15">
      <c r="I990" s="33">
        <v>1975</v>
      </c>
      <c r="J990" s="6"/>
      <c r="K990" s="6"/>
      <c r="L990" s="6"/>
      <c r="M990" s="56"/>
      <c r="N990" s="5"/>
      <c r="O990" s="18"/>
    </row>
    <row r="991" spans="9:15">
      <c r="I991" s="33">
        <v>1977</v>
      </c>
      <c r="J991" s="6"/>
      <c r="K991" s="6"/>
      <c r="L991" s="6"/>
      <c r="M991" s="56"/>
      <c r="N991" s="5"/>
      <c r="O991" s="18"/>
    </row>
    <row r="992" spans="9:15">
      <c r="I992" s="33">
        <v>1979</v>
      </c>
      <c r="J992" s="6"/>
      <c r="K992" s="6"/>
      <c r="L992" s="6"/>
      <c r="M992" s="56"/>
      <c r="N992" s="5"/>
      <c r="O992" s="18"/>
    </row>
    <row r="993" spans="9:15">
      <c r="I993" s="33">
        <v>1981</v>
      </c>
      <c r="J993" s="6"/>
      <c r="K993" s="6"/>
      <c r="L993" s="6"/>
      <c r="M993" s="56"/>
      <c r="N993" s="5"/>
      <c r="O993" s="18"/>
    </row>
    <row r="994" spans="9:15">
      <c r="I994" s="33">
        <v>1983</v>
      </c>
      <c r="J994" s="6"/>
      <c r="K994" s="6"/>
      <c r="L994" s="6"/>
      <c r="M994" s="56"/>
      <c r="N994" s="5"/>
      <c r="O994" s="18"/>
    </row>
    <row r="995" spans="9:15">
      <c r="I995" s="33">
        <v>1985</v>
      </c>
      <c r="J995" s="6"/>
      <c r="K995" s="6"/>
      <c r="L995" s="6"/>
      <c r="M995" s="56"/>
      <c r="N995" s="5"/>
      <c r="O995" s="18"/>
    </row>
    <row r="996" spans="9:15">
      <c r="I996" s="33">
        <v>1987</v>
      </c>
      <c r="J996" s="6"/>
      <c r="K996" s="6"/>
      <c r="L996" s="6"/>
      <c r="M996" s="56"/>
      <c r="N996" s="5"/>
      <c r="O996" s="18"/>
    </row>
    <row r="997" spans="9:15">
      <c r="I997" s="33">
        <v>1989</v>
      </c>
      <c r="J997" s="6"/>
      <c r="K997" s="6"/>
      <c r="L997" s="6"/>
      <c r="M997" s="56"/>
      <c r="N997" s="5"/>
      <c r="O997" s="18"/>
    </row>
    <row r="998" spans="9:15">
      <c r="I998" s="33">
        <v>1991</v>
      </c>
      <c r="J998" s="6"/>
      <c r="K998" s="6"/>
      <c r="L998" s="6"/>
      <c r="M998" s="56"/>
      <c r="N998" s="5"/>
      <c r="O998" s="18"/>
    </row>
    <row r="999" spans="9:15">
      <c r="I999" s="33">
        <v>1993</v>
      </c>
      <c r="J999" s="6"/>
      <c r="K999" s="6"/>
      <c r="L999" s="6"/>
      <c r="M999" s="56"/>
      <c r="N999" s="5"/>
      <c r="O999" s="18"/>
    </row>
    <row r="1000" spans="9:15">
      <c r="I1000" s="33">
        <v>1995</v>
      </c>
      <c r="J1000" s="6"/>
      <c r="K1000" s="6"/>
      <c r="L1000" s="6"/>
      <c r="M1000" s="56"/>
      <c r="N1000" s="5"/>
      <c r="O1000" s="18"/>
    </row>
    <row r="1001" spans="9:15">
      <c r="I1001" s="33">
        <v>1997</v>
      </c>
      <c r="J1001" s="6"/>
      <c r="K1001" s="6"/>
      <c r="L1001" s="6"/>
      <c r="M1001" s="56"/>
      <c r="N1001" s="5"/>
      <c r="O1001" s="18"/>
    </row>
    <row r="1002" spans="9:15">
      <c r="I1002" s="33">
        <v>1999</v>
      </c>
      <c r="J1002" s="6"/>
      <c r="K1002" s="6"/>
      <c r="L1002" s="6"/>
      <c r="M1002" s="56"/>
      <c r="N1002" s="5"/>
      <c r="O1002" s="18"/>
    </row>
    <row r="1003" spans="9:15">
      <c r="I1003" s="33">
        <v>2001</v>
      </c>
      <c r="J1003" s="6" t="s">
        <v>1287</v>
      </c>
      <c r="K1003" s="6" t="s">
        <v>1287</v>
      </c>
      <c r="L1003" s="6"/>
      <c r="M1003" s="56"/>
      <c r="N1003" s="5"/>
      <c r="O1003" s="18"/>
    </row>
    <row r="1004" spans="9:15">
      <c r="I1004" s="33">
        <v>2003</v>
      </c>
      <c r="J1004" s="6" t="s">
        <v>1288</v>
      </c>
      <c r="K1004" s="6" t="s">
        <v>1288</v>
      </c>
      <c r="L1004" s="6"/>
      <c r="M1004" s="56"/>
      <c r="N1004" s="5"/>
      <c r="O1004" s="18"/>
    </row>
    <row r="1005" spans="9:15">
      <c r="I1005" s="33">
        <v>2005</v>
      </c>
      <c r="J1005" s="6" t="s">
        <v>1289</v>
      </c>
      <c r="K1005" s="6" t="s">
        <v>1289</v>
      </c>
      <c r="L1005" s="6"/>
      <c r="M1005" s="56"/>
      <c r="N1005" s="5"/>
      <c r="O1005" s="18"/>
    </row>
    <row r="1006" spans="9:15">
      <c r="I1006" s="33">
        <v>2007</v>
      </c>
      <c r="J1006" s="6" t="s">
        <v>1297</v>
      </c>
      <c r="K1006" s="6" t="s">
        <v>1298</v>
      </c>
      <c r="L1006" s="6"/>
      <c r="M1006" s="56"/>
      <c r="N1006" s="5"/>
      <c r="O1006" s="18"/>
    </row>
    <row r="1007" spans="9:15">
      <c r="I1007" s="33">
        <v>2009</v>
      </c>
      <c r="J1007" s="6" t="s">
        <v>1290</v>
      </c>
      <c r="K1007" s="6" t="s">
        <v>1299</v>
      </c>
      <c r="L1007" s="6"/>
      <c r="M1007" s="56"/>
      <c r="N1007" s="5"/>
      <c r="O1007" s="18"/>
    </row>
    <row r="1008" spans="9:15">
      <c r="I1008" s="33">
        <v>2011</v>
      </c>
      <c r="J1008" s="6" t="s">
        <v>1291</v>
      </c>
      <c r="K1008" s="6" t="s">
        <v>1291</v>
      </c>
      <c r="L1008" s="6"/>
      <c r="M1008" s="56"/>
      <c r="N1008" s="5"/>
      <c r="O1008" s="18"/>
    </row>
    <row r="1009" spans="9:15">
      <c r="I1009" s="33">
        <v>2013</v>
      </c>
      <c r="J1009" s="6" t="s">
        <v>1292</v>
      </c>
      <c r="K1009" s="6" t="s">
        <v>1300</v>
      </c>
      <c r="L1009" s="6"/>
      <c r="M1009" s="56"/>
      <c r="N1009" s="5"/>
      <c r="O1009" s="18"/>
    </row>
    <row r="1010" spans="9:15">
      <c r="I1010" s="33">
        <v>2015</v>
      </c>
      <c r="J1010" s="6" t="s">
        <v>1293</v>
      </c>
      <c r="K1010" s="6" t="s">
        <v>1301</v>
      </c>
      <c r="L1010" s="6"/>
      <c r="M1010" s="56"/>
      <c r="N1010" s="5"/>
      <c r="O1010" s="18"/>
    </row>
    <row r="1011" spans="9:15">
      <c r="I1011" s="33">
        <v>2017</v>
      </c>
      <c r="J1011" s="6" t="s">
        <v>1294</v>
      </c>
      <c r="K1011" s="6" t="s">
        <v>1302</v>
      </c>
      <c r="L1011" s="6"/>
      <c r="M1011" s="56"/>
      <c r="N1011" s="5"/>
      <c r="O1011" s="18"/>
    </row>
    <row r="1012" spans="9:15">
      <c r="I1012" s="33">
        <v>2019</v>
      </c>
      <c r="J1012" s="6" t="s">
        <v>1295</v>
      </c>
      <c r="K1012" s="6" t="s">
        <v>1303</v>
      </c>
      <c r="L1012" s="6"/>
      <c r="M1012" s="56"/>
      <c r="N1012" s="5"/>
      <c r="O1012" s="18"/>
    </row>
    <row r="1013" spans="9:15">
      <c r="I1013" s="33">
        <v>2021</v>
      </c>
      <c r="J1013" s="6" t="s">
        <v>1296</v>
      </c>
      <c r="K1013" s="6" t="s">
        <v>1296</v>
      </c>
      <c r="L1013" s="6"/>
      <c r="M1013" s="56"/>
      <c r="N1013" s="5"/>
      <c r="O1013" s="18"/>
    </row>
    <row r="1014" spans="9:15">
      <c r="I1014" s="33">
        <v>2023</v>
      </c>
      <c r="J1014" s="6"/>
      <c r="K1014" s="6"/>
      <c r="L1014" s="6"/>
      <c r="M1014" s="56"/>
      <c r="N1014" s="5"/>
      <c r="O1014" s="18"/>
    </row>
    <row r="1015" spans="9:15">
      <c r="I1015" s="33">
        <v>2025</v>
      </c>
      <c r="J1015" s="6"/>
      <c r="K1015" s="6"/>
      <c r="L1015" s="6"/>
      <c r="M1015" s="56"/>
      <c r="N1015" s="5"/>
      <c r="O1015" s="18"/>
    </row>
    <row r="1016" spans="9:15">
      <c r="I1016" s="33">
        <v>2027</v>
      </c>
      <c r="J1016" s="6"/>
      <c r="K1016" s="6"/>
      <c r="L1016" s="6"/>
      <c r="M1016" s="56"/>
      <c r="N1016" s="5"/>
      <c r="O1016" s="18"/>
    </row>
    <row r="1017" spans="9:15">
      <c r="I1017" s="33">
        <v>2029</v>
      </c>
      <c r="J1017" s="6"/>
      <c r="K1017" s="6"/>
      <c r="L1017" s="6"/>
      <c r="M1017" s="56"/>
      <c r="N1017" s="5"/>
      <c r="O1017" s="18"/>
    </row>
    <row r="1018" spans="9:15">
      <c r="I1018" s="33">
        <v>2031</v>
      </c>
      <c r="J1018" s="6"/>
      <c r="K1018" s="6"/>
      <c r="L1018" s="6"/>
      <c r="M1018" s="56"/>
      <c r="N1018" s="5"/>
      <c r="O1018" s="18"/>
    </row>
    <row r="1019" spans="9:15">
      <c r="I1019" s="33">
        <v>2033</v>
      </c>
      <c r="J1019" s="6"/>
      <c r="K1019" s="6"/>
      <c r="L1019" s="6"/>
      <c r="M1019" s="56"/>
      <c r="N1019" s="5"/>
      <c r="O1019" s="18"/>
    </row>
    <row r="1020" spans="9:15">
      <c r="I1020" s="33">
        <v>2035</v>
      </c>
      <c r="J1020" s="6"/>
      <c r="K1020" s="6"/>
      <c r="L1020" s="6"/>
      <c r="M1020" s="56"/>
      <c r="N1020" s="5"/>
      <c r="O1020" s="18"/>
    </row>
    <row r="1021" spans="9:15">
      <c r="I1021" s="33">
        <v>2037</v>
      </c>
      <c r="J1021" s="6"/>
      <c r="K1021" s="6"/>
      <c r="L1021" s="6"/>
      <c r="M1021" s="56"/>
      <c r="N1021" s="5"/>
      <c r="O1021" s="18"/>
    </row>
    <row r="1022" spans="9:15">
      <c r="I1022" s="33">
        <v>2039</v>
      </c>
      <c r="J1022" s="6"/>
      <c r="K1022" s="6"/>
      <c r="L1022" s="6"/>
      <c r="M1022" s="56"/>
      <c r="N1022" s="5"/>
      <c r="O1022" s="18"/>
    </row>
    <row r="1023" spans="9:15">
      <c r="I1023" s="33">
        <v>2041</v>
      </c>
      <c r="J1023" s="6"/>
      <c r="K1023" s="6"/>
      <c r="L1023" s="6"/>
      <c r="M1023" s="56"/>
      <c r="N1023" s="5"/>
      <c r="O1023" s="18"/>
    </row>
    <row r="1024" spans="9:15">
      <c r="I1024" s="33">
        <v>2043</v>
      </c>
      <c r="J1024" s="6"/>
      <c r="K1024" s="6"/>
      <c r="L1024" s="6"/>
      <c r="M1024" s="56"/>
      <c r="N1024" s="5"/>
      <c r="O1024" s="18"/>
    </row>
    <row r="1025" spans="9:15">
      <c r="I1025" s="33">
        <v>2045</v>
      </c>
      <c r="J1025" s="6"/>
      <c r="K1025" s="6"/>
      <c r="L1025" s="6"/>
      <c r="M1025" s="56"/>
      <c r="N1025" s="5"/>
      <c r="O1025" s="18"/>
    </row>
    <row r="1026" spans="9:15">
      <c r="I1026" s="33">
        <v>2047</v>
      </c>
      <c r="J1026" s="6"/>
      <c r="K1026" s="6"/>
      <c r="L1026" s="6"/>
      <c r="M1026" s="56"/>
      <c r="N1026" s="5"/>
      <c r="O1026" s="18"/>
    </row>
    <row r="1027" spans="9:15">
      <c r="I1027" s="33">
        <v>2049</v>
      </c>
      <c r="J1027" s="6"/>
      <c r="K1027" s="6"/>
      <c r="L1027" s="6"/>
      <c r="M1027" s="56"/>
      <c r="N1027" s="5"/>
      <c r="O1027" s="18"/>
    </row>
    <row r="1028" spans="9:15">
      <c r="I1028" s="33">
        <v>2051</v>
      </c>
      <c r="J1028" s="6"/>
      <c r="K1028" s="6"/>
      <c r="L1028" s="6"/>
      <c r="M1028" s="56"/>
      <c r="N1028" s="5"/>
      <c r="O1028" s="18"/>
    </row>
    <row r="1029" spans="9:15">
      <c r="I1029" s="33">
        <v>2053</v>
      </c>
      <c r="J1029" s="6"/>
      <c r="K1029" s="6"/>
      <c r="L1029" s="6"/>
      <c r="M1029" s="56"/>
      <c r="N1029" s="5"/>
      <c r="O1029" s="18"/>
    </row>
    <row r="1030" spans="9:15">
      <c r="I1030" s="33">
        <v>2055</v>
      </c>
      <c r="J1030" s="6"/>
      <c r="K1030" s="6"/>
      <c r="L1030" s="6"/>
      <c r="M1030" s="56"/>
      <c r="N1030" s="5"/>
      <c r="O1030" s="18"/>
    </row>
    <row r="1031" spans="9:15">
      <c r="I1031" s="33">
        <v>2057</v>
      </c>
      <c r="J1031" s="6"/>
      <c r="K1031" s="6"/>
      <c r="L1031" s="6"/>
      <c r="M1031" s="56"/>
      <c r="N1031" s="5"/>
      <c r="O1031" s="18"/>
    </row>
    <row r="1032" spans="9:15">
      <c r="I1032" s="33">
        <v>2059</v>
      </c>
      <c r="J1032" s="6"/>
      <c r="K1032" s="6"/>
      <c r="L1032" s="6"/>
      <c r="M1032" s="56"/>
      <c r="N1032" s="5"/>
      <c r="O1032" s="18"/>
    </row>
    <row r="1033" spans="9:15">
      <c r="I1033" s="33">
        <v>2061</v>
      </c>
      <c r="J1033" s="6"/>
      <c r="K1033" s="6"/>
      <c r="L1033" s="6"/>
      <c r="M1033" s="56"/>
      <c r="N1033" s="5"/>
      <c r="O1033" s="18"/>
    </row>
    <row r="1034" spans="9:15">
      <c r="I1034" s="33">
        <v>2063</v>
      </c>
      <c r="J1034" s="6"/>
      <c r="K1034" s="6"/>
      <c r="L1034" s="6"/>
      <c r="M1034" s="56"/>
      <c r="N1034" s="5"/>
      <c r="O1034" s="18"/>
    </row>
    <row r="1035" spans="9:15">
      <c r="I1035" s="33">
        <v>2065</v>
      </c>
      <c r="J1035" s="6"/>
      <c r="K1035" s="6"/>
      <c r="L1035" s="6"/>
      <c r="M1035" s="56"/>
      <c r="N1035" s="5"/>
      <c r="O1035" s="18"/>
    </row>
    <row r="1036" spans="9:15">
      <c r="I1036" s="33">
        <v>2067</v>
      </c>
      <c r="J1036" s="6"/>
      <c r="K1036" s="6"/>
      <c r="L1036" s="6"/>
      <c r="M1036" s="56"/>
      <c r="N1036" s="5"/>
      <c r="O1036" s="18"/>
    </row>
    <row r="1037" spans="9:15">
      <c r="I1037" s="33">
        <v>2069</v>
      </c>
      <c r="J1037" s="6"/>
      <c r="K1037" s="6"/>
      <c r="L1037" s="6"/>
      <c r="M1037" s="56"/>
      <c r="N1037" s="5"/>
      <c r="O1037" s="18"/>
    </row>
    <row r="1038" spans="9:15">
      <c r="I1038" s="33">
        <v>2071</v>
      </c>
      <c r="J1038" s="6"/>
      <c r="K1038" s="6"/>
      <c r="L1038" s="6"/>
      <c r="M1038" s="56"/>
      <c r="N1038" s="5"/>
      <c r="O1038" s="18"/>
    </row>
    <row r="1039" spans="9:15">
      <c r="I1039" s="33">
        <v>2073</v>
      </c>
      <c r="J1039" s="6"/>
      <c r="K1039" s="6"/>
      <c r="L1039" s="6"/>
      <c r="M1039" s="56"/>
      <c r="N1039" s="5"/>
      <c r="O1039" s="18"/>
    </row>
    <row r="1040" spans="9:15">
      <c r="I1040" s="33">
        <v>2075</v>
      </c>
      <c r="J1040" s="6"/>
      <c r="K1040" s="6"/>
      <c r="L1040" s="6"/>
      <c r="M1040" s="56"/>
      <c r="N1040" s="5"/>
      <c r="O1040" s="18"/>
    </row>
    <row r="1041" spans="9:15">
      <c r="I1041" s="33">
        <v>2077</v>
      </c>
      <c r="J1041" s="6"/>
      <c r="K1041" s="6"/>
      <c r="L1041" s="6"/>
      <c r="M1041" s="56"/>
      <c r="N1041" s="5"/>
      <c r="O1041" s="18"/>
    </row>
    <row r="1042" spans="9:15">
      <c r="I1042" s="33">
        <v>2079</v>
      </c>
      <c r="J1042" s="6"/>
      <c r="K1042" s="6"/>
      <c r="L1042" s="6"/>
      <c r="M1042" s="56"/>
      <c r="N1042" s="5"/>
      <c r="O1042" s="18"/>
    </row>
    <row r="1043" spans="9:15">
      <c r="I1043" s="33">
        <v>2081</v>
      </c>
      <c r="J1043" s="6"/>
      <c r="K1043" s="6"/>
      <c r="L1043" s="6"/>
      <c r="M1043" s="56"/>
      <c r="N1043" s="5"/>
      <c r="O1043" s="18"/>
    </row>
    <row r="1044" spans="9:15">
      <c r="I1044" s="33">
        <v>2083</v>
      </c>
      <c r="J1044" s="6"/>
      <c r="K1044" s="6"/>
      <c r="L1044" s="6"/>
      <c r="M1044" s="56"/>
      <c r="N1044" s="5"/>
      <c r="O1044" s="18"/>
    </row>
    <row r="1045" spans="9:15">
      <c r="I1045" s="33">
        <v>2085</v>
      </c>
      <c r="J1045" s="6"/>
      <c r="K1045" s="6"/>
      <c r="L1045" s="6"/>
      <c r="M1045" s="56"/>
      <c r="N1045" s="5"/>
      <c r="O1045" s="18"/>
    </row>
    <row r="1046" spans="9:15">
      <c r="I1046" s="33">
        <v>2087</v>
      </c>
      <c r="J1046" s="6"/>
      <c r="K1046" s="6"/>
      <c r="L1046" s="6"/>
      <c r="M1046" s="56"/>
      <c r="N1046" s="5"/>
      <c r="O1046" s="18"/>
    </row>
    <row r="1047" spans="9:15">
      <c r="I1047" s="33">
        <v>2089</v>
      </c>
      <c r="J1047" s="6"/>
      <c r="K1047" s="6"/>
      <c r="L1047" s="6"/>
      <c r="M1047" s="56"/>
      <c r="N1047" s="5"/>
      <c r="O1047" s="18"/>
    </row>
    <row r="1048" spans="9:15">
      <c r="I1048" s="33">
        <v>2091</v>
      </c>
      <c r="J1048" s="6"/>
      <c r="K1048" s="6"/>
      <c r="L1048" s="6"/>
      <c r="M1048" s="56"/>
      <c r="N1048" s="5"/>
      <c r="O1048" s="18"/>
    </row>
    <row r="1049" spans="9:15">
      <c r="I1049" s="33">
        <v>2093</v>
      </c>
      <c r="J1049" s="6"/>
      <c r="K1049" s="6"/>
      <c r="L1049" s="6"/>
      <c r="M1049" s="56"/>
      <c r="N1049" s="5"/>
      <c r="O1049" s="18"/>
    </row>
    <row r="1050" spans="9:15">
      <c r="I1050" s="33">
        <v>2095</v>
      </c>
      <c r="J1050" s="6"/>
      <c r="K1050" s="6"/>
      <c r="L1050" s="6"/>
      <c r="M1050" s="56"/>
      <c r="N1050" s="5"/>
      <c r="O1050" s="18"/>
    </row>
    <row r="1051" spans="9:15">
      <c r="I1051" s="33">
        <v>2097</v>
      </c>
      <c r="J1051" s="6"/>
      <c r="K1051" s="6"/>
      <c r="L1051" s="6"/>
      <c r="M1051" s="56"/>
      <c r="N1051" s="5"/>
      <c r="O1051" s="18"/>
    </row>
    <row r="1052" spans="9:15">
      <c r="I1052" s="33">
        <v>2099</v>
      </c>
      <c r="J1052" s="6"/>
      <c r="K1052" s="6"/>
      <c r="L1052" s="6"/>
      <c r="M1052" s="56"/>
      <c r="N1052" s="5"/>
      <c r="O1052" s="18"/>
    </row>
    <row r="1053" spans="9:15">
      <c r="I1053" s="33">
        <v>2101</v>
      </c>
      <c r="J1053" s="6"/>
      <c r="K1053" s="6"/>
      <c r="L1053" s="6"/>
      <c r="M1053" s="56"/>
      <c r="N1053" s="5"/>
      <c r="O1053" s="18"/>
    </row>
    <row r="1054" spans="9:15">
      <c r="I1054" s="33">
        <v>2103</v>
      </c>
      <c r="J1054" s="6"/>
      <c r="K1054" s="6"/>
      <c r="L1054" s="6"/>
      <c r="M1054" s="56"/>
      <c r="N1054" s="5"/>
      <c r="O1054" s="18"/>
    </row>
    <row r="1055" spans="9:15">
      <c r="I1055" s="33">
        <v>2105</v>
      </c>
      <c r="J1055" s="6"/>
      <c r="K1055" s="6"/>
      <c r="L1055" s="6"/>
      <c r="M1055" s="56"/>
      <c r="N1055" s="5"/>
      <c r="O1055" s="18"/>
    </row>
    <row r="1056" spans="9:15">
      <c r="I1056" s="33">
        <v>2107</v>
      </c>
      <c r="J1056" s="6"/>
      <c r="K1056" s="6"/>
      <c r="L1056" s="6"/>
      <c r="M1056" s="56"/>
      <c r="N1056" s="5"/>
      <c r="O1056" s="18"/>
    </row>
    <row r="1057" spans="9:15">
      <c r="I1057" s="33">
        <v>2109</v>
      </c>
      <c r="J1057" s="6"/>
      <c r="K1057" s="6"/>
      <c r="L1057" s="6"/>
      <c r="M1057" s="56"/>
      <c r="N1057" s="5"/>
      <c r="O1057" s="18"/>
    </row>
    <row r="1058" spans="9:15">
      <c r="I1058" s="33">
        <v>2111</v>
      </c>
      <c r="J1058" s="6"/>
      <c r="K1058" s="6"/>
      <c r="L1058" s="6"/>
      <c r="M1058" s="56"/>
      <c r="N1058" s="5"/>
      <c r="O1058" s="18"/>
    </row>
    <row r="1059" spans="9:15">
      <c r="I1059" s="33">
        <v>2113</v>
      </c>
      <c r="J1059" s="6"/>
      <c r="K1059" s="6"/>
      <c r="L1059" s="6"/>
      <c r="M1059" s="56"/>
      <c r="N1059" s="5"/>
      <c r="O1059" s="18"/>
    </row>
    <row r="1060" spans="9:15">
      <c r="I1060" s="33">
        <v>2115</v>
      </c>
      <c r="J1060" s="6"/>
      <c r="K1060" s="6"/>
      <c r="L1060" s="6"/>
      <c r="M1060" s="56"/>
      <c r="N1060" s="5"/>
      <c r="O1060" s="18"/>
    </row>
    <row r="1061" spans="9:15">
      <c r="I1061" s="33">
        <v>2117</v>
      </c>
      <c r="J1061" s="6"/>
      <c r="K1061" s="6"/>
      <c r="L1061" s="6"/>
      <c r="M1061" s="56"/>
      <c r="N1061" s="5"/>
      <c r="O1061" s="18"/>
    </row>
    <row r="1062" spans="9:15">
      <c r="I1062" s="33">
        <v>2119</v>
      </c>
      <c r="J1062" s="6"/>
      <c r="K1062" s="6"/>
      <c r="L1062" s="6"/>
      <c r="M1062" s="56"/>
      <c r="N1062" s="5"/>
      <c r="O1062" s="18"/>
    </row>
    <row r="1063" spans="9:15">
      <c r="I1063" s="33">
        <v>2121</v>
      </c>
      <c r="J1063" s="6"/>
      <c r="K1063" s="6"/>
      <c r="L1063" s="6"/>
      <c r="M1063" s="56"/>
      <c r="N1063" s="5"/>
      <c r="O1063" s="18"/>
    </row>
    <row r="1064" spans="9:15">
      <c r="I1064" s="33">
        <v>2123</v>
      </c>
      <c r="J1064" s="6"/>
      <c r="K1064" s="6"/>
      <c r="L1064" s="6"/>
      <c r="M1064" s="56"/>
      <c r="N1064" s="5"/>
      <c r="O1064" s="18"/>
    </row>
    <row r="1065" spans="9:15">
      <c r="I1065" s="33">
        <v>2125</v>
      </c>
      <c r="J1065" s="6"/>
      <c r="K1065" s="6"/>
      <c r="L1065" s="6"/>
      <c r="M1065" s="56"/>
      <c r="N1065" s="5"/>
      <c r="O1065" s="18"/>
    </row>
    <row r="1066" spans="9:15">
      <c r="I1066" s="33">
        <v>2127</v>
      </c>
      <c r="J1066" s="6"/>
      <c r="K1066" s="6"/>
      <c r="L1066" s="6"/>
      <c r="M1066" s="56"/>
      <c r="N1066" s="5"/>
      <c r="O1066" s="18"/>
    </row>
    <row r="1067" spans="9:15">
      <c r="I1067" s="33">
        <v>2129</v>
      </c>
      <c r="J1067" s="6"/>
      <c r="K1067" s="6"/>
      <c r="L1067" s="6"/>
      <c r="M1067" s="56"/>
      <c r="N1067" s="5"/>
      <c r="O1067" s="18"/>
    </row>
    <row r="1068" spans="9:15">
      <c r="I1068" s="33">
        <v>2131</v>
      </c>
      <c r="J1068" s="6"/>
      <c r="K1068" s="6"/>
      <c r="L1068" s="6"/>
      <c r="M1068" s="56"/>
      <c r="N1068" s="5"/>
      <c r="O1068" s="18"/>
    </row>
    <row r="1069" spans="9:15">
      <c r="I1069" s="33">
        <v>2133</v>
      </c>
      <c r="J1069" s="6"/>
      <c r="K1069" s="6"/>
      <c r="L1069" s="6"/>
      <c r="M1069" s="56"/>
      <c r="N1069" s="5"/>
      <c r="O1069" s="18"/>
    </row>
    <row r="1070" spans="9:15">
      <c r="I1070" s="33">
        <v>2135</v>
      </c>
      <c r="J1070" s="6"/>
      <c r="K1070" s="6"/>
      <c r="L1070" s="6"/>
      <c r="M1070" s="56"/>
      <c r="N1070" s="5"/>
      <c r="O1070" s="18"/>
    </row>
    <row r="1071" spans="9:15">
      <c r="I1071" s="33">
        <v>2137</v>
      </c>
      <c r="J1071" s="6"/>
      <c r="K1071" s="6"/>
      <c r="L1071" s="6"/>
      <c r="M1071" s="56"/>
      <c r="N1071" s="5"/>
      <c r="O1071" s="18"/>
    </row>
    <row r="1072" spans="9:15">
      <c r="I1072" s="33">
        <v>2139</v>
      </c>
      <c r="J1072" s="6"/>
      <c r="K1072" s="6"/>
      <c r="L1072" s="6"/>
      <c r="M1072" s="56"/>
      <c r="N1072" s="5"/>
      <c r="O1072" s="18"/>
    </row>
    <row r="1073" spans="9:15">
      <c r="I1073" s="33">
        <v>2141</v>
      </c>
      <c r="J1073" s="6"/>
      <c r="K1073" s="6"/>
      <c r="L1073" s="6"/>
      <c r="M1073" s="56"/>
      <c r="N1073" s="5"/>
      <c r="O1073" s="18"/>
    </row>
    <row r="1074" spans="9:15">
      <c r="I1074" s="33">
        <v>2143</v>
      </c>
      <c r="J1074" s="6"/>
      <c r="K1074" s="6"/>
      <c r="L1074" s="6"/>
      <c r="M1074" s="56"/>
      <c r="N1074" s="5"/>
      <c r="O1074" s="18"/>
    </row>
    <row r="1075" spans="9:15">
      <c r="I1075" s="33">
        <v>2145</v>
      </c>
      <c r="J1075" s="6"/>
      <c r="K1075" s="6"/>
      <c r="L1075" s="6"/>
      <c r="M1075" s="56"/>
      <c r="N1075" s="5"/>
      <c r="O1075" s="18"/>
    </row>
    <row r="1076" spans="9:15">
      <c r="I1076" s="33">
        <v>2147</v>
      </c>
      <c r="J1076" s="6"/>
      <c r="K1076" s="6"/>
      <c r="L1076" s="6"/>
      <c r="M1076" s="56"/>
      <c r="N1076" s="5"/>
      <c r="O1076" s="18"/>
    </row>
    <row r="1077" spans="9:15">
      <c r="I1077" s="33">
        <v>2149</v>
      </c>
      <c r="J1077" s="6"/>
      <c r="K1077" s="6"/>
      <c r="L1077" s="6"/>
      <c r="M1077" s="56"/>
      <c r="N1077" s="5"/>
      <c r="O1077" s="18"/>
    </row>
    <row r="1078" spans="9:15">
      <c r="I1078" s="33">
        <v>2151</v>
      </c>
      <c r="J1078" s="6"/>
      <c r="K1078" s="6"/>
      <c r="L1078" s="6"/>
      <c r="M1078" s="56"/>
      <c r="N1078" s="5"/>
      <c r="O1078" s="18"/>
    </row>
    <row r="1079" spans="9:15">
      <c r="I1079" s="33">
        <v>2153</v>
      </c>
      <c r="J1079" s="6"/>
      <c r="K1079" s="6"/>
      <c r="L1079" s="6"/>
      <c r="M1079" s="56"/>
      <c r="N1079" s="5"/>
      <c r="O1079" s="18"/>
    </row>
    <row r="1080" spans="9:15">
      <c r="I1080" s="33">
        <v>2155</v>
      </c>
      <c r="J1080" s="6"/>
      <c r="K1080" s="6"/>
      <c r="L1080" s="6"/>
      <c r="M1080" s="56"/>
      <c r="N1080" s="5"/>
      <c r="O1080" s="18"/>
    </row>
    <row r="1081" spans="9:15">
      <c r="I1081" s="33">
        <v>2157</v>
      </c>
      <c r="J1081" s="6"/>
      <c r="K1081" s="6"/>
      <c r="L1081" s="6"/>
      <c r="M1081" s="56"/>
      <c r="N1081" s="5"/>
      <c r="O1081" s="18"/>
    </row>
    <row r="1082" spans="9:15">
      <c r="I1082" s="33">
        <v>2159</v>
      </c>
      <c r="J1082" s="6"/>
      <c r="K1082" s="6"/>
      <c r="L1082" s="6"/>
      <c r="M1082" s="56"/>
      <c r="N1082" s="5"/>
      <c r="O1082" s="18"/>
    </row>
    <row r="1083" spans="9:15">
      <c r="I1083" s="33">
        <v>2161</v>
      </c>
      <c r="J1083" s="6"/>
      <c r="K1083" s="6"/>
      <c r="L1083" s="6"/>
      <c r="M1083" s="56"/>
      <c r="N1083" s="5"/>
      <c r="O1083" s="18"/>
    </row>
    <row r="1084" spans="9:15">
      <c r="I1084" s="33">
        <v>2163</v>
      </c>
      <c r="J1084" s="6"/>
      <c r="K1084" s="6"/>
      <c r="L1084" s="6"/>
      <c r="M1084" s="56"/>
      <c r="N1084" s="5"/>
      <c r="O1084" s="18"/>
    </row>
    <row r="1085" spans="9:15">
      <c r="I1085" s="33">
        <v>2165</v>
      </c>
      <c r="J1085" s="6"/>
      <c r="K1085" s="6"/>
      <c r="L1085" s="6"/>
      <c r="M1085" s="56"/>
      <c r="N1085" s="5"/>
      <c r="O1085" s="18"/>
    </row>
    <row r="1086" spans="9:15">
      <c r="I1086" s="33">
        <v>2167</v>
      </c>
      <c r="J1086" s="6"/>
      <c r="K1086" s="6"/>
      <c r="L1086" s="6"/>
      <c r="M1086" s="56"/>
      <c r="N1086" s="5"/>
      <c r="O1086" s="18"/>
    </row>
    <row r="1087" spans="9:15">
      <c r="I1087" s="33">
        <v>2169</v>
      </c>
      <c r="J1087" s="6"/>
      <c r="K1087" s="6"/>
      <c r="L1087" s="6"/>
      <c r="M1087" s="56"/>
      <c r="N1087" s="5"/>
      <c r="O1087" s="18"/>
    </row>
    <row r="1088" spans="9:15">
      <c r="I1088" s="33">
        <v>2171</v>
      </c>
      <c r="J1088" s="6"/>
      <c r="K1088" s="6"/>
      <c r="L1088" s="6"/>
      <c r="M1088" s="56"/>
      <c r="N1088" s="5"/>
      <c r="O1088" s="18"/>
    </row>
    <row r="1089" spans="9:15">
      <c r="I1089" s="33">
        <v>2173</v>
      </c>
      <c r="J1089" s="6"/>
      <c r="K1089" s="6"/>
      <c r="L1089" s="6"/>
      <c r="M1089" s="56"/>
      <c r="N1089" s="5"/>
      <c r="O1089" s="18"/>
    </row>
    <row r="1090" spans="9:15">
      <c r="I1090" s="33">
        <v>2175</v>
      </c>
      <c r="J1090" s="6"/>
      <c r="K1090" s="6"/>
      <c r="L1090" s="6"/>
      <c r="M1090" s="56"/>
      <c r="N1090" s="5"/>
      <c r="O1090" s="18"/>
    </row>
    <row r="1091" spans="9:15">
      <c r="I1091" s="33">
        <v>2177</v>
      </c>
      <c r="J1091" s="6"/>
      <c r="K1091" s="6"/>
      <c r="L1091" s="6"/>
      <c r="M1091" s="56"/>
      <c r="N1091" s="5"/>
      <c r="O1091" s="18"/>
    </row>
    <row r="1092" spans="9:15">
      <c r="I1092" s="33">
        <v>2179</v>
      </c>
      <c r="J1092" s="6"/>
      <c r="K1092" s="6"/>
      <c r="L1092" s="6"/>
      <c r="M1092" s="56"/>
      <c r="N1092" s="5"/>
      <c r="O1092" s="18"/>
    </row>
    <row r="1093" spans="9:15">
      <c r="I1093" s="33">
        <v>2181</v>
      </c>
      <c r="J1093" s="6"/>
      <c r="K1093" s="6"/>
      <c r="L1093" s="6"/>
      <c r="M1093" s="56"/>
      <c r="N1093" s="5"/>
      <c r="O1093" s="18"/>
    </row>
    <row r="1094" spans="9:15">
      <c r="I1094" s="33">
        <v>2183</v>
      </c>
      <c r="J1094" s="6"/>
      <c r="K1094" s="6"/>
      <c r="L1094" s="6"/>
      <c r="M1094" s="56"/>
      <c r="N1094" s="5"/>
      <c r="O1094" s="18"/>
    </row>
    <row r="1095" spans="9:15">
      <c r="I1095" s="33">
        <v>2185</v>
      </c>
      <c r="J1095" s="6"/>
      <c r="K1095" s="6"/>
      <c r="L1095" s="6"/>
      <c r="M1095" s="56"/>
      <c r="N1095" s="5"/>
      <c r="O1095" s="18"/>
    </row>
    <row r="1096" spans="9:15">
      <c r="I1096" s="33">
        <v>2187</v>
      </c>
      <c r="J1096" s="6"/>
      <c r="K1096" s="6"/>
      <c r="L1096" s="6"/>
      <c r="M1096" s="56"/>
      <c r="N1096" s="5"/>
      <c r="O1096" s="18"/>
    </row>
    <row r="1097" spans="9:15">
      <c r="I1097" s="33">
        <v>2189</v>
      </c>
      <c r="J1097" s="6"/>
      <c r="K1097" s="6"/>
      <c r="L1097" s="6"/>
      <c r="M1097" s="56"/>
      <c r="N1097" s="5"/>
      <c r="O1097" s="18"/>
    </row>
    <row r="1098" spans="9:15">
      <c r="I1098" s="33">
        <v>2191</v>
      </c>
      <c r="J1098" s="6"/>
      <c r="K1098" s="6"/>
      <c r="L1098" s="6"/>
      <c r="M1098" s="56"/>
      <c r="N1098" s="5"/>
      <c r="O1098" s="18"/>
    </row>
    <row r="1099" spans="9:15">
      <c r="I1099" s="33">
        <v>2193</v>
      </c>
      <c r="J1099" s="6"/>
      <c r="K1099" s="6"/>
      <c r="L1099" s="6"/>
      <c r="M1099" s="56"/>
      <c r="N1099" s="5"/>
      <c r="O1099" s="18"/>
    </row>
    <row r="1100" spans="9:15">
      <c r="I1100" s="33">
        <v>2195</v>
      </c>
      <c r="J1100" s="6"/>
      <c r="K1100" s="6"/>
      <c r="L1100" s="6"/>
      <c r="M1100" s="56"/>
      <c r="N1100" s="5"/>
      <c r="O1100" s="18"/>
    </row>
    <row r="1101" spans="9:15">
      <c r="I1101" s="33">
        <v>2197</v>
      </c>
      <c r="J1101" s="6"/>
      <c r="K1101" s="6"/>
      <c r="L1101" s="6"/>
      <c r="M1101" s="56"/>
      <c r="N1101" s="5"/>
      <c r="O1101" s="18"/>
    </row>
    <row r="1102" spans="9:15">
      <c r="I1102" s="33">
        <v>2199</v>
      </c>
      <c r="J1102" s="6"/>
      <c r="K1102" s="6"/>
      <c r="L1102" s="6"/>
      <c r="M1102" s="56"/>
      <c r="N1102" s="5"/>
      <c r="O1102" s="18"/>
    </row>
    <row r="1103" spans="9:15">
      <c r="I1103" s="33">
        <v>2201</v>
      </c>
      <c r="J1103" s="6"/>
      <c r="K1103" s="6"/>
      <c r="L1103" s="6"/>
      <c r="M1103" s="56"/>
      <c r="N1103" s="5"/>
      <c r="O1103" s="18"/>
    </row>
    <row r="1104" spans="9:15">
      <c r="I1104" s="33">
        <v>2203</v>
      </c>
      <c r="J1104" s="6"/>
      <c r="K1104" s="6"/>
      <c r="L1104" s="6"/>
      <c r="M1104" s="56"/>
      <c r="N1104" s="5"/>
      <c r="O1104" s="18"/>
    </row>
    <row r="1105" spans="9:15">
      <c r="I1105" s="33">
        <v>2205</v>
      </c>
      <c r="J1105" s="6"/>
      <c r="K1105" s="6"/>
      <c r="L1105" s="6"/>
      <c r="M1105" s="56"/>
      <c r="N1105" s="5"/>
      <c r="O1105" s="18"/>
    </row>
    <row r="1106" spans="9:15">
      <c r="I1106" s="33">
        <v>2207</v>
      </c>
      <c r="J1106" s="6"/>
      <c r="K1106" s="6"/>
      <c r="L1106" s="6"/>
      <c r="M1106" s="56"/>
      <c r="N1106" s="5"/>
      <c r="O1106" s="18"/>
    </row>
    <row r="1107" spans="9:15">
      <c r="I1107" s="33">
        <v>2209</v>
      </c>
      <c r="J1107" s="6"/>
      <c r="K1107" s="6"/>
      <c r="L1107" s="6"/>
      <c r="M1107" s="56"/>
      <c r="N1107" s="5"/>
      <c r="O1107" s="18"/>
    </row>
    <row r="1108" spans="9:15">
      <c r="I1108" s="33">
        <v>2211</v>
      </c>
      <c r="J1108" s="6"/>
      <c r="K1108" s="6"/>
      <c r="L1108" s="6"/>
      <c r="M1108" s="56"/>
      <c r="N1108" s="5"/>
      <c r="O1108" s="18"/>
    </row>
    <row r="1109" spans="9:15">
      <c r="I1109" s="33">
        <v>2213</v>
      </c>
      <c r="J1109" s="6"/>
      <c r="K1109" s="6"/>
      <c r="L1109" s="6"/>
      <c r="M1109" s="56"/>
      <c r="N1109" s="5"/>
      <c r="O1109" s="18"/>
    </row>
    <row r="1110" spans="9:15">
      <c r="I1110" s="33">
        <v>2215</v>
      </c>
      <c r="J1110" s="6"/>
      <c r="K1110" s="6"/>
      <c r="L1110" s="6"/>
      <c r="M1110" s="56"/>
      <c r="N1110" s="5"/>
      <c r="O1110" s="18"/>
    </row>
    <row r="1111" spans="9:15">
      <c r="I1111" s="33">
        <v>2217</v>
      </c>
      <c r="J1111" s="6"/>
      <c r="K1111" s="6"/>
      <c r="L1111" s="6"/>
      <c r="M1111" s="56"/>
      <c r="N1111" s="5"/>
      <c r="O1111" s="18"/>
    </row>
    <row r="1112" spans="9:15">
      <c r="I1112" s="33">
        <v>2219</v>
      </c>
      <c r="J1112" s="6"/>
      <c r="K1112" s="6"/>
      <c r="L1112" s="6"/>
      <c r="M1112" s="56"/>
      <c r="N1112" s="5"/>
      <c r="O1112" s="18"/>
    </row>
    <row r="1113" spans="9:15">
      <c r="I1113" s="33">
        <v>2221</v>
      </c>
      <c r="J1113" s="6"/>
      <c r="K1113" s="6"/>
      <c r="L1113" s="6"/>
      <c r="M1113" s="56"/>
      <c r="N1113" s="5"/>
      <c r="O1113" s="18"/>
    </row>
    <row r="1114" spans="9:15">
      <c r="I1114" s="33">
        <v>2223</v>
      </c>
      <c r="J1114" s="6"/>
      <c r="K1114" s="6"/>
      <c r="L1114" s="6"/>
      <c r="M1114" s="56"/>
      <c r="N1114" s="5"/>
      <c r="O1114" s="18"/>
    </row>
    <row r="1115" spans="9:15">
      <c r="I1115" s="33">
        <v>2225</v>
      </c>
      <c r="J1115" s="6"/>
      <c r="K1115" s="6"/>
      <c r="L1115" s="6"/>
      <c r="M1115" s="56"/>
      <c r="N1115" s="5"/>
      <c r="O1115" s="18"/>
    </row>
    <row r="1116" spans="9:15">
      <c r="I1116" s="33">
        <v>2227</v>
      </c>
      <c r="J1116" s="6"/>
      <c r="K1116" s="6"/>
      <c r="L1116" s="6"/>
      <c r="M1116" s="56"/>
      <c r="N1116" s="5"/>
      <c r="O1116" s="18"/>
    </row>
    <row r="1117" spans="9:15">
      <c r="I1117" s="33">
        <v>2229</v>
      </c>
      <c r="J1117" s="6"/>
      <c r="K1117" s="6"/>
      <c r="L1117" s="6"/>
      <c r="M1117" s="56"/>
      <c r="N1117" s="5"/>
      <c r="O1117" s="18"/>
    </row>
    <row r="1118" spans="9:15">
      <c r="I1118" s="33">
        <v>2231</v>
      </c>
      <c r="J1118" s="6"/>
      <c r="K1118" s="6"/>
      <c r="L1118" s="6"/>
      <c r="M1118" s="56"/>
      <c r="N1118" s="5"/>
      <c r="O1118" s="18"/>
    </row>
    <row r="1119" spans="9:15">
      <c r="I1119" s="33">
        <v>2233</v>
      </c>
      <c r="J1119" s="6"/>
      <c r="K1119" s="6"/>
      <c r="L1119" s="6"/>
      <c r="M1119" s="56"/>
      <c r="N1119" s="5"/>
      <c r="O1119" s="18"/>
    </row>
    <row r="1120" spans="9:15">
      <c r="I1120" s="33">
        <v>2235</v>
      </c>
      <c r="J1120" s="6"/>
      <c r="K1120" s="6"/>
      <c r="L1120" s="6"/>
      <c r="M1120" s="56"/>
      <c r="N1120" s="5"/>
      <c r="O1120" s="18"/>
    </row>
    <row r="1121" spans="9:15">
      <c r="I1121" s="33">
        <v>2237</v>
      </c>
      <c r="J1121" s="6"/>
      <c r="K1121" s="6"/>
      <c r="L1121" s="6"/>
      <c r="M1121" s="56"/>
      <c r="N1121" s="5"/>
      <c r="O1121" s="18"/>
    </row>
    <row r="1122" spans="9:15">
      <c r="I1122" s="33">
        <v>2239</v>
      </c>
      <c r="J1122" s="6"/>
      <c r="K1122" s="6"/>
      <c r="L1122" s="6"/>
      <c r="M1122" s="56"/>
      <c r="N1122" s="5"/>
      <c r="O1122" s="18"/>
    </row>
    <row r="1123" spans="9:15">
      <c r="I1123" s="33">
        <v>2241</v>
      </c>
      <c r="J1123" s="6"/>
      <c r="K1123" s="6"/>
      <c r="L1123" s="6"/>
      <c r="M1123" s="56"/>
      <c r="N1123" s="5"/>
      <c r="O1123" s="18"/>
    </row>
    <row r="1124" spans="9:15">
      <c r="I1124" s="33">
        <v>2243</v>
      </c>
      <c r="J1124" s="6"/>
      <c r="K1124" s="6"/>
      <c r="L1124" s="6"/>
      <c r="M1124" s="56"/>
      <c r="N1124" s="5"/>
      <c r="O1124" s="18"/>
    </row>
    <row r="1125" spans="9:15">
      <c r="I1125" s="33">
        <v>2245</v>
      </c>
      <c r="J1125" s="6"/>
      <c r="K1125" s="6"/>
      <c r="L1125" s="6"/>
      <c r="M1125" s="56"/>
      <c r="N1125" s="5"/>
      <c r="O1125" s="18"/>
    </row>
    <row r="1126" spans="9:15">
      <c r="I1126" s="33">
        <v>2247</v>
      </c>
      <c r="J1126" s="6"/>
      <c r="K1126" s="6"/>
      <c r="L1126" s="6"/>
      <c r="M1126" s="56"/>
      <c r="N1126" s="5"/>
      <c r="O1126" s="18"/>
    </row>
    <row r="1127" spans="9:15">
      <c r="I1127" s="33">
        <v>2249</v>
      </c>
      <c r="J1127" s="6"/>
      <c r="K1127" s="6"/>
      <c r="L1127" s="6"/>
      <c r="M1127" s="56"/>
      <c r="N1127" s="5"/>
      <c r="O1127" s="18"/>
    </row>
    <row r="1128" spans="9:15">
      <c r="I1128" s="33">
        <v>2251</v>
      </c>
      <c r="J1128" s="6"/>
      <c r="K1128" s="6"/>
      <c r="L1128" s="6"/>
      <c r="M1128" s="56"/>
      <c r="N1128" s="5"/>
      <c r="O1128" s="18"/>
    </row>
    <row r="1129" spans="9:15">
      <c r="I1129" s="33">
        <v>2253</v>
      </c>
      <c r="J1129" s="6"/>
      <c r="K1129" s="6"/>
      <c r="L1129" s="6"/>
      <c r="M1129" s="56"/>
      <c r="N1129" s="5"/>
      <c r="O1129" s="18"/>
    </row>
    <row r="1130" spans="9:15">
      <c r="I1130" s="33">
        <v>2255</v>
      </c>
      <c r="J1130" s="6"/>
      <c r="K1130" s="6"/>
      <c r="L1130" s="6"/>
      <c r="M1130" s="56"/>
      <c r="N1130" s="5"/>
      <c r="O1130" s="18"/>
    </row>
    <row r="1131" spans="9:15">
      <c r="I1131" s="33">
        <v>2257</v>
      </c>
      <c r="J1131" s="6"/>
      <c r="K1131" s="6"/>
      <c r="L1131" s="6"/>
      <c r="M1131" s="56"/>
      <c r="N1131" s="5"/>
      <c r="O1131" s="18"/>
    </row>
    <row r="1132" spans="9:15">
      <c r="I1132" s="33">
        <v>2259</v>
      </c>
      <c r="J1132" s="6"/>
      <c r="K1132" s="6"/>
      <c r="L1132" s="6"/>
      <c r="M1132" s="56"/>
      <c r="N1132" s="5"/>
      <c r="O1132" s="18"/>
    </row>
    <row r="1133" spans="9:15">
      <c r="I1133" s="33">
        <v>2261</v>
      </c>
      <c r="J1133" s="6"/>
      <c r="K1133" s="6"/>
      <c r="L1133" s="6"/>
      <c r="M1133" s="56"/>
      <c r="N1133" s="5"/>
      <c r="O1133" s="18"/>
    </row>
    <row r="1134" spans="9:15">
      <c r="I1134" s="33">
        <v>2263</v>
      </c>
      <c r="J1134" s="6"/>
      <c r="K1134" s="6"/>
      <c r="L1134" s="6"/>
      <c r="M1134" s="56"/>
      <c r="N1134" s="5"/>
      <c r="O1134" s="18"/>
    </row>
    <row r="1135" spans="9:15">
      <c r="I1135" s="33">
        <v>2265</v>
      </c>
      <c r="J1135" s="6"/>
      <c r="K1135" s="6"/>
      <c r="L1135" s="6"/>
      <c r="M1135" s="56"/>
      <c r="N1135" s="5"/>
      <c r="O1135" s="18"/>
    </row>
    <row r="1136" spans="9:15">
      <c r="I1136" s="33">
        <v>2267</v>
      </c>
      <c r="J1136" s="6"/>
      <c r="K1136" s="6"/>
      <c r="L1136" s="6"/>
      <c r="M1136" s="56"/>
      <c r="N1136" s="5"/>
      <c r="O1136" s="18"/>
    </row>
    <row r="1137" spans="9:15">
      <c r="I1137" s="33">
        <v>2269</v>
      </c>
      <c r="J1137" s="6"/>
      <c r="K1137" s="6"/>
      <c r="L1137" s="6"/>
      <c r="M1137" s="56"/>
      <c r="N1137" s="5"/>
      <c r="O1137" s="18"/>
    </row>
    <row r="1138" spans="9:15">
      <c r="I1138" s="33">
        <v>2271</v>
      </c>
      <c r="J1138" s="6"/>
      <c r="K1138" s="6"/>
      <c r="L1138" s="6"/>
      <c r="M1138" s="56"/>
      <c r="N1138" s="5"/>
      <c r="O1138" s="18"/>
    </row>
    <row r="1139" spans="9:15">
      <c r="I1139" s="33">
        <v>2273</v>
      </c>
      <c r="J1139" s="6"/>
      <c r="K1139" s="6"/>
      <c r="L1139" s="6"/>
      <c r="M1139" s="56"/>
      <c r="N1139" s="5"/>
      <c r="O1139" s="18"/>
    </row>
    <row r="1140" spans="9:15">
      <c r="I1140" s="33">
        <v>2275</v>
      </c>
      <c r="J1140" s="6"/>
      <c r="K1140" s="6"/>
      <c r="L1140" s="6"/>
      <c r="M1140" s="56"/>
      <c r="N1140" s="5"/>
      <c r="O1140" s="18"/>
    </row>
    <row r="1141" spans="9:15">
      <c r="I1141" s="33">
        <v>2277</v>
      </c>
      <c r="J1141" s="6"/>
      <c r="K1141" s="6"/>
      <c r="L1141" s="6"/>
      <c r="M1141" s="56"/>
      <c r="N1141" s="5"/>
      <c r="O1141" s="18"/>
    </row>
    <row r="1142" spans="9:15">
      <c r="I1142" s="33">
        <v>2279</v>
      </c>
      <c r="J1142" s="6"/>
      <c r="K1142" s="6"/>
      <c r="L1142" s="6"/>
      <c r="M1142" s="56"/>
      <c r="N1142" s="5"/>
      <c r="O1142" s="18"/>
    </row>
    <row r="1143" spans="9:15">
      <c r="I1143" s="33">
        <v>2281</v>
      </c>
      <c r="J1143" s="6"/>
      <c r="K1143" s="6"/>
      <c r="L1143" s="6"/>
      <c r="M1143" s="56"/>
      <c r="N1143" s="5"/>
      <c r="O1143" s="18"/>
    </row>
    <row r="1144" spans="9:15">
      <c r="I1144" s="33">
        <v>2283</v>
      </c>
      <c r="J1144" s="6"/>
      <c r="K1144" s="6"/>
      <c r="L1144" s="6"/>
      <c r="M1144" s="56"/>
      <c r="N1144" s="5"/>
      <c r="O1144" s="18"/>
    </row>
    <row r="1145" spans="9:15">
      <c r="I1145" s="33">
        <v>2285</v>
      </c>
      <c r="J1145" s="6"/>
      <c r="K1145" s="6"/>
      <c r="L1145" s="6"/>
      <c r="M1145" s="56"/>
      <c r="N1145" s="5"/>
      <c r="O1145" s="18"/>
    </row>
    <row r="1146" spans="9:15">
      <c r="I1146" s="33">
        <v>2287</v>
      </c>
      <c r="J1146" s="6"/>
      <c r="K1146" s="6"/>
      <c r="L1146" s="6"/>
      <c r="M1146" s="56"/>
      <c r="N1146" s="5"/>
      <c r="O1146" s="18"/>
    </row>
    <row r="1147" spans="9:15">
      <c r="I1147" s="33">
        <v>2289</v>
      </c>
      <c r="J1147" s="6"/>
      <c r="K1147" s="6"/>
      <c r="L1147" s="6"/>
      <c r="M1147" s="56"/>
      <c r="N1147" s="5"/>
      <c r="O1147" s="18"/>
    </row>
    <row r="1148" spans="9:15">
      <c r="I1148" s="33">
        <v>2291</v>
      </c>
      <c r="J1148" s="6"/>
      <c r="K1148" s="6"/>
      <c r="L1148" s="6"/>
      <c r="M1148" s="56"/>
      <c r="N1148" s="5"/>
      <c r="O1148" s="18"/>
    </row>
    <row r="1149" spans="9:15">
      <c r="I1149" s="33">
        <v>2293</v>
      </c>
      <c r="J1149" s="6"/>
      <c r="K1149" s="6"/>
      <c r="L1149" s="6"/>
      <c r="M1149" s="56"/>
      <c r="N1149" s="5"/>
      <c r="O1149" s="18"/>
    </row>
    <row r="1150" spans="9:15">
      <c r="I1150" s="33">
        <v>2295</v>
      </c>
      <c r="J1150" s="6"/>
      <c r="K1150" s="6"/>
      <c r="L1150" s="6"/>
      <c r="M1150" s="56"/>
      <c r="N1150" s="5"/>
      <c r="O1150" s="18"/>
    </row>
    <row r="1151" spans="9:15">
      <c r="I1151" s="33">
        <v>2297</v>
      </c>
      <c r="J1151" s="6"/>
      <c r="K1151" s="6"/>
      <c r="L1151" s="6"/>
      <c r="M1151" s="56"/>
      <c r="N1151" s="5"/>
      <c r="O1151" s="18"/>
    </row>
    <row r="1152" spans="9:15">
      <c r="I1152" s="33">
        <v>2299</v>
      </c>
      <c r="J1152" s="6"/>
      <c r="K1152" s="6"/>
      <c r="L1152" s="6"/>
      <c r="M1152" s="56"/>
      <c r="N1152" s="5"/>
      <c r="O1152" s="18"/>
    </row>
    <row r="1153" spans="9:15">
      <c r="I1153" s="33">
        <v>2301</v>
      </c>
      <c r="J1153" s="6" t="s">
        <v>1304</v>
      </c>
      <c r="K1153" s="6" t="s">
        <v>1308</v>
      </c>
      <c r="L1153" s="6"/>
      <c r="M1153" s="56"/>
      <c r="N1153" s="5"/>
      <c r="O1153" s="18"/>
    </row>
    <row r="1154" spans="9:15">
      <c r="I1154" s="33">
        <v>2303</v>
      </c>
      <c r="J1154" s="6" t="s">
        <v>1305</v>
      </c>
      <c r="K1154" s="6" t="s">
        <v>1282</v>
      </c>
      <c r="L1154" s="6"/>
      <c r="M1154" s="56"/>
      <c r="N1154" s="5"/>
      <c r="O1154" s="18"/>
    </row>
    <row r="1155" spans="9:15">
      <c r="I1155" s="33">
        <v>2305</v>
      </c>
      <c r="J1155" s="6" t="s">
        <v>1306</v>
      </c>
      <c r="K1155" s="6" t="s">
        <v>1309</v>
      </c>
      <c r="L1155" s="6"/>
      <c r="M1155" s="56"/>
      <c r="N1155" s="5"/>
      <c r="O1155" s="18"/>
    </row>
    <row r="1156" spans="9:15">
      <c r="I1156" s="33">
        <v>2307</v>
      </c>
      <c r="J1156" s="6" t="s">
        <v>1307</v>
      </c>
      <c r="K1156" s="6" t="s">
        <v>1310</v>
      </c>
      <c r="L1156" s="6"/>
      <c r="M1156" s="56"/>
      <c r="N1156" s="5"/>
      <c r="O1156" s="18"/>
    </row>
    <row r="1157" spans="9:15">
      <c r="I1157" s="33">
        <v>2309</v>
      </c>
      <c r="J1157" s="6"/>
      <c r="K1157" s="6"/>
      <c r="L1157" s="6"/>
      <c r="M1157" s="56"/>
      <c r="N1157" s="5"/>
      <c r="O1157" s="18"/>
    </row>
    <row r="1158" spans="9:15">
      <c r="I1158" s="33">
        <v>2311</v>
      </c>
      <c r="J1158" s="6"/>
      <c r="K1158" s="6"/>
      <c r="L1158" s="6"/>
      <c r="M1158" s="56"/>
      <c r="N1158" s="5"/>
      <c r="O1158" s="18"/>
    </row>
    <row r="1159" spans="9:15">
      <c r="I1159" s="33">
        <v>2313</v>
      </c>
      <c r="J1159" s="6"/>
      <c r="K1159" s="6"/>
      <c r="L1159" s="6"/>
      <c r="M1159" s="56"/>
      <c r="N1159" s="5"/>
      <c r="O1159" s="18"/>
    </row>
    <row r="1160" spans="9:15">
      <c r="I1160" s="33">
        <v>2315</v>
      </c>
      <c r="J1160" s="6"/>
      <c r="K1160" s="6"/>
      <c r="L1160" s="6"/>
      <c r="M1160" s="56"/>
      <c r="N1160" s="5"/>
      <c r="O1160" s="18"/>
    </row>
    <row r="1161" spans="9:15">
      <c r="I1161" s="33">
        <v>2317</v>
      </c>
      <c r="J1161" s="6"/>
      <c r="K1161" s="6"/>
      <c r="L1161" s="6"/>
      <c r="M1161" s="56"/>
      <c r="N1161" s="5"/>
      <c r="O1161" s="18"/>
    </row>
    <row r="1162" spans="9:15">
      <c r="I1162" s="33">
        <v>2319</v>
      </c>
      <c r="J1162" s="6"/>
      <c r="K1162" s="6"/>
      <c r="L1162" s="6"/>
      <c r="M1162" s="56"/>
      <c r="N1162" s="5"/>
      <c r="O1162" s="18"/>
    </row>
    <row r="1163" spans="9:15">
      <c r="I1163" s="33">
        <v>2321</v>
      </c>
      <c r="J1163" s="6"/>
      <c r="K1163" s="6"/>
      <c r="L1163" s="6"/>
      <c r="M1163" s="56"/>
      <c r="N1163" s="5"/>
      <c r="O1163" s="18"/>
    </row>
    <row r="1164" spans="9:15">
      <c r="I1164" s="33">
        <v>2323</v>
      </c>
      <c r="J1164" s="6"/>
      <c r="K1164" s="6"/>
      <c r="L1164" s="6"/>
      <c r="M1164" s="56"/>
      <c r="N1164" s="5"/>
      <c r="O1164" s="18"/>
    </row>
    <row r="1165" spans="9:15">
      <c r="I1165" s="33">
        <v>2325</v>
      </c>
      <c r="J1165" s="6"/>
      <c r="K1165" s="6"/>
      <c r="L1165" s="6"/>
      <c r="M1165" s="56"/>
      <c r="N1165" s="5"/>
      <c r="O1165" s="18"/>
    </row>
    <row r="1166" spans="9:15">
      <c r="I1166" s="33">
        <v>2327</v>
      </c>
      <c r="J1166" s="6"/>
      <c r="K1166" s="6"/>
      <c r="L1166" s="6"/>
      <c r="M1166" s="56"/>
      <c r="N1166" s="5"/>
      <c r="O1166" s="18"/>
    </row>
    <row r="1167" spans="9:15">
      <c r="I1167" s="33">
        <v>2329</v>
      </c>
      <c r="J1167" s="6"/>
      <c r="K1167" s="6"/>
      <c r="L1167" s="6"/>
      <c r="M1167" s="56"/>
      <c r="N1167" s="5"/>
      <c r="O1167" s="18"/>
    </row>
    <row r="1168" spans="9:15">
      <c r="I1168" s="33">
        <v>2331</v>
      </c>
      <c r="J1168" s="6"/>
      <c r="K1168" s="6"/>
      <c r="L1168" s="6"/>
      <c r="M1168" s="56"/>
      <c r="N1168" s="5"/>
      <c r="O1168" s="18"/>
    </row>
    <row r="1169" spans="9:15">
      <c r="I1169" s="33">
        <v>2333</v>
      </c>
      <c r="J1169" s="6"/>
      <c r="K1169" s="6"/>
      <c r="L1169" s="6"/>
      <c r="M1169" s="56"/>
      <c r="N1169" s="5"/>
      <c r="O1169" s="18"/>
    </row>
    <row r="1170" spans="9:15">
      <c r="I1170" s="33">
        <v>2335</v>
      </c>
      <c r="J1170" s="6"/>
      <c r="K1170" s="6"/>
      <c r="L1170" s="6"/>
      <c r="M1170" s="56"/>
      <c r="N1170" s="5"/>
      <c r="O1170" s="18"/>
    </row>
    <row r="1171" spans="9:15">
      <c r="I1171" s="33">
        <v>2337</v>
      </c>
      <c r="J1171" s="6"/>
      <c r="K1171" s="6"/>
      <c r="L1171" s="6"/>
      <c r="M1171" s="56"/>
      <c r="N1171" s="5"/>
      <c r="O1171" s="18"/>
    </row>
    <row r="1172" spans="9:15">
      <c r="I1172" s="33">
        <v>2339</v>
      </c>
      <c r="J1172" s="6"/>
      <c r="K1172" s="6"/>
      <c r="L1172" s="6"/>
      <c r="M1172" s="56"/>
      <c r="N1172" s="5"/>
      <c r="O1172" s="18"/>
    </row>
    <row r="1173" spans="9:15">
      <c r="I1173" s="33">
        <v>2341</v>
      </c>
      <c r="J1173" s="6"/>
      <c r="K1173" s="6"/>
      <c r="L1173" s="6"/>
      <c r="M1173" s="56"/>
      <c r="N1173" s="5"/>
      <c r="O1173" s="18"/>
    </row>
    <row r="1174" spans="9:15">
      <c r="I1174" s="33">
        <v>2343</v>
      </c>
      <c r="J1174" s="6"/>
      <c r="K1174" s="6"/>
      <c r="L1174" s="6"/>
      <c r="M1174" s="56"/>
      <c r="N1174" s="5"/>
      <c r="O1174" s="18"/>
    </row>
    <row r="1175" spans="9:15">
      <c r="I1175" s="33">
        <v>2345</v>
      </c>
      <c r="J1175" s="6"/>
      <c r="K1175" s="6"/>
      <c r="L1175" s="6"/>
      <c r="M1175" s="56"/>
      <c r="N1175" s="5"/>
      <c r="O1175" s="18"/>
    </row>
    <row r="1176" spans="9:15">
      <c r="I1176" s="33">
        <v>2347</v>
      </c>
      <c r="J1176" s="6"/>
      <c r="K1176" s="6"/>
      <c r="L1176" s="6"/>
      <c r="M1176" s="56"/>
      <c r="N1176" s="5"/>
      <c r="O1176" s="18"/>
    </row>
    <row r="1177" spans="9:15">
      <c r="I1177" s="33">
        <v>2349</v>
      </c>
      <c r="J1177" s="6"/>
      <c r="K1177" s="6"/>
      <c r="L1177" s="6"/>
      <c r="M1177" s="56"/>
      <c r="N1177" s="5"/>
      <c r="O1177" s="18"/>
    </row>
    <row r="1178" spans="9:15">
      <c r="I1178" s="33">
        <v>2351</v>
      </c>
      <c r="J1178" s="6"/>
      <c r="K1178" s="6"/>
      <c r="L1178" s="6"/>
      <c r="M1178" s="56"/>
      <c r="N1178" s="5"/>
      <c r="O1178" s="18"/>
    </row>
    <row r="1179" spans="9:15">
      <c r="I1179" s="33">
        <v>2353</v>
      </c>
      <c r="J1179" s="6"/>
      <c r="K1179" s="6"/>
      <c r="L1179" s="6"/>
      <c r="M1179" s="56"/>
      <c r="N1179" s="5"/>
      <c r="O1179" s="18"/>
    </row>
    <row r="1180" spans="9:15">
      <c r="I1180" s="33">
        <v>2355</v>
      </c>
      <c r="J1180" s="6"/>
      <c r="K1180" s="6"/>
      <c r="L1180" s="6"/>
      <c r="M1180" s="56"/>
      <c r="N1180" s="5"/>
      <c r="O1180" s="18"/>
    </row>
    <row r="1181" spans="9:15">
      <c r="I1181" s="33">
        <v>2357</v>
      </c>
      <c r="J1181" s="6"/>
      <c r="K1181" s="6"/>
      <c r="L1181" s="6"/>
      <c r="M1181" s="56"/>
      <c r="N1181" s="5"/>
      <c r="O1181" s="18"/>
    </row>
    <row r="1182" spans="9:15">
      <c r="I1182" s="33">
        <v>2359</v>
      </c>
      <c r="J1182" s="6"/>
      <c r="K1182" s="6"/>
      <c r="L1182" s="6"/>
      <c r="M1182" s="56"/>
      <c r="N1182" s="5"/>
      <c r="O1182" s="18"/>
    </row>
    <row r="1183" spans="9:15">
      <c r="I1183" s="33">
        <v>2361</v>
      </c>
      <c r="J1183" s="6"/>
      <c r="K1183" s="6"/>
      <c r="L1183" s="6"/>
      <c r="M1183" s="56"/>
      <c r="N1183" s="5"/>
      <c r="O1183" s="18"/>
    </row>
    <row r="1184" spans="9:15">
      <c r="I1184" s="33">
        <v>2363</v>
      </c>
      <c r="J1184" s="6"/>
      <c r="K1184" s="6"/>
      <c r="L1184" s="6"/>
      <c r="M1184" s="56"/>
      <c r="N1184" s="5"/>
      <c r="O1184" s="18"/>
    </row>
    <row r="1185" spans="9:15">
      <c r="I1185" s="33">
        <v>2365</v>
      </c>
      <c r="J1185" s="6"/>
      <c r="K1185" s="6"/>
      <c r="L1185" s="6"/>
      <c r="M1185" s="56"/>
      <c r="N1185" s="5"/>
      <c r="O1185" s="18"/>
    </row>
    <row r="1186" spans="9:15">
      <c r="I1186" s="33">
        <v>2367</v>
      </c>
      <c r="J1186" s="6"/>
      <c r="K1186" s="6"/>
      <c r="L1186" s="6"/>
      <c r="M1186" s="56"/>
      <c r="N1186" s="5"/>
      <c r="O1186" s="18"/>
    </row>
    <row r="1187" spans="9:15">
      <c r="I1187" s="33">
        <v>2369</v>
      </c>
      <c r="J1187" s="6"/>
      <c r="K1187" s="6"/>
      <c r="L1187" s="6"/>
      <c r="M1187" s="56"/>
      <c r="N1187" s="5"/>
      <c r="O1187" s="18"/>
    </row>
    <row r="1188" spans="9:15">
      <c r="I1188" s="33">
        <v>2371</v>
      </c>
      <c r="J1188" s="6"/>
      <c r="K1188" s="6"/>
      <c r="L1188" s="6"/>
      <c r="M1188" s="56"/>
      <c r="N1188" s="5"/>
      <c r="O1188" s="18"/>
    </row>
    <row r="1189" spans="9:15">
      <c r="I1189" s="33">
        <v>2373</v>
      </c>
      <c r="J1189" s="6"/>
      <c r="K1189" s="6"/>
      <c r="L1189" s="6"/>
      <c r="M1189" s="56"/>
      <c r="N1189" s="5"/>
      <c r="O1189" s="18"/>
    </row>
    <row r="1190" spans="9:15">
      <c r="I1190" s="33">
        <v>2375</v>
      </c>
      <c r="J1190" s="6"/>
      <c r="K1190" s="6"/>
      <c r="L1190" s="6"/>
      <c r="M1190" s="56"/>
      <c r="N1190" s="5"/>
      <c r="O1190" s="18"/>
    </row>
    <row r="1191" spans="9:15">
      <c r="I1191" s="33">
        <v>2377</v>
      </c>
      <c r="J1191" s="6"/>
      <c r="K1191" s="6"/>
      <c r="L1191" s="6"/>
      <c r="M1191" s="56"/>
      <c r="N1191" s="5"/>
      <c r="O1191" s="18"/>
    </row>
    <row r="1192" spans="9:15">
      <c r="I1192" s="33">
        <v>2379</v>
      </c>
      <c r="J1192" s="6"/>
      <c r="K1192" s="6"/>
      <c r="L1192" s="6"/>
      <c r="M1192" s="56"/>
      <c r="N1192" s="5"/>
      <c r="O1192" s="18"/>
    </row>
    <row r="1193" spans="9:15">
      <c r="I1193" s="33">
        <v>2381</v>
      </c>
      <c r="J1193" s="6"/>
      <c r="K1193" s="6"/>
      <c r="L1193" s="6"/>
      <c r="M1193" s="56"/>
      <c r="N1193" s="5"/>
      <c r="O1193" s="18"/>
    </row>
    <row r="1194" spans="9:15">
      <c r="I1194" s="33">
        <v>2383</v>
      </c>
      <c r="J1194" s="6"/>
      <c r="K1194" s="6"/>
      <c r="L1194" s="6"/>
      <c r="M1194" s="56"/>
      <c r="N1194" s="5"/>
      <c r="O1194" s="18"/>
    </row>
    <row r="1195" spans="9:15">
      <c r="I1195" s="33">
        <v>2385</v>
      </c>
      <c r="J1195" s="6"/>
      <c r="K1195" s="6"/>
      <c r="L1195" s="6"/>
      <c r="M1195" s="56"/>
      <c r="N1195" s="5"/>
      <c r="O1195" s="18"/>
    </row>
    <row r="1196" spans="9:15">
      <c r="I1196" s="33">
        <v>2387</v>
      </c>
      <c r="J1196" s="6"/>
      <c r="K1196" s="6"/>
      <c r="L1196" s="6"/>
      <c r="M1196" s="56"/>
      <c r="N1196" s="5"/>
      <c r="O1196" s="18"/>
    </row>
    <row r="1197" spans="9:15">
      <c r="I1197" s="33">
        <v>2389</v>
      </c>
      <c r="J1197" s="6"/>
      <c r="K1197" s="6"/>
      <c r="L1197" s="6"/>
      <c r="M1197" s="56"/>
      <c r="N1197" s="5"/>
      <c r="O1197" s="18"/>
    </row>
    <row r="1198" spans="9:15">
      <c r="I1198" s="33">
        <v>2391</v>
      </c>
      <c r="J1198" s="6"/>
      <c r="K1198" s="6"/>
      <c r="L1198" s="6"/>
      <c r="M1198" s="56"/>
      <c r="N1198" s="5"/>
      <c r="O1198" s="18"/>
    </row>
    <row r="1199" spans="9:15">
      <c r="I1199" s="33">
        <v>2393</v>
      </c>
      <c r="J1199" s="6"/>
      <c r="K1199" s="6"/>
      <c r="L1199" s="6"/>
      <c r="M1199" s="56"/>
      <c r="N1199" s="5"/>
      <c r="O1199" s="18"/>
    </row>
    <row r="1200" spans="9:15">
      <c r="I1200" s="33">
        <v>2395</v>
      </c>
      <c r="J1200" s="6"/>
      <c r="K1200" s="6"/>
      <c r="L1200" s="6"/>
      <c r="M1200" s="56"/>
      <c r="N1200" s="5"/>
      <c r="O1200" s="18"/>
    </row>
    <row r="1201" spans="9:15">
      <c r="I1201" s="33">
        <v>2397</v>
      </c>
      <c r="J1201" s="6"/>
      <c r="K1201" s="6"/>
      <c r="L1201" s="6"/>
      <c r="M1201" s="56"/>
      <c r="N1201" s="5"/>
      <c r="O1201" s="18"/>
    </row>
    <row r="1202" spans="9:15">
      <c r="I1202" s="33">
        <v>2399</v>
      </c>
      <c r="J1202" s="6"/>
      <c r="K1202" s="6"/>
      <c r="L1202" s="6"/>
      <c r="M1202" s="56"/>
      <c r="N1202" s="5"/>
      <c r="O1202" s="18"/>
    </row>
    <row r="1203" spans="9:15">
      <c r="I1203" s="33">
        <v>2401</v>
      </c>
      <c r="J1203" s="6"/>
      <c r="K1203" s="6"/>
      <c r="L1203" s="6"/>
      <c r="M1203" s="56"/>
      <c r="N1203" s="5"/>
      <c r="O1203" s="18"/>
    </row>
    <row r="1204" spans="9:15">
      <c r="I1204" s="33">
        <v>2403</v>
      </c>
      <c r="J1204" s="6"/>
      <c r="K1204" s="6"/>
      <c r="L1204" s="6"/>
      <c r="M1204" s="56"/>
      <c r="N1204" s="5"/>
      <c r="O1204" s="18"/>
    </row>
    <row r="1205" spans="9:15">
      <c r="I1205" s="33">
        <v>2405</v>
      </c>
      <c r="J1205" s="6"/>
      <c r="K1205" s="6"/>
      <c r="L1205" s="6"/>
      <c r="M1205" s="56"/>
      <c r="N1205" s="5"/>
      <c r="O1205" s="18"/>
    </row>
    <row r="1206" spans="9:15">
      <c r="I1206" s="33">
        <v>2407</v>
      </c>
      <c r="J1206" s="6"/>
      <c r="K1206" s="6"/>
      <c r="L1206" s="6"/>
      <c r="M1206" s="56"/>
      <c r="N1206" s="5"/>
      <c r="O1206" s="18"/>
    </row>
    <row r="1207" spans="9:15">
      <c r="I1207" s="33">
        <v>2409</v>
      </c>
      <c r="J1207" s="6"/>
      <c r="K1207" s="6"/>
      <c r="L1207" s="6"/>
      <c r="M1207" s="56"/>
      <c r="N1207" s="5"/>
      <c r="O1207" s="18"/>
    </row>
    <row r="1208" spans="9:15">
      <c r="I1208" s="33">
        <v>2411</v>
      </c>
      <c r="J1208" s="6"/>
      <c r="K1208" s="6"/>
      <c r="L1208" s="6"/>
      <c r="M1208" s="56"/>
      <c r="N1208" s="5"/>
      <c r="O1208" s="18"/>
    </row>
    <row r="1209" spans="9:15">
      <c r="I1209" s="33">
        <v>2413</v>
      </c>
      <c r="J1209" s="6"/>
      <c r="K1209" s="6"/>
      <c r="L1209" s="6"/>
      <c r="M1209" s="56"/>
      <c r="N1209" s="5"/>
      <c r="O1209" s="18"/>
    </row>
    <row r="1210" spans="9:15">
      <c r="I1210" s="33">
        <v>2415</v>
      </c>
      <c r="J1210" s="6"/>
      <c r="K1210" s="6"/>
      <c r="L1210" s="6"/>
      <c r="M1210" s="56"/>
      <c r="N1210" s="5"/>
      <c r="O1210" s="18"/>
    </row>
    <row r="1211" spans="9:15">
      <c r="I1211" s="33">
        <v>2417</v>
      </c>
      <c r="J1211" s="6"/>
      <c r="K1211" s="6"/>
      <c r="L1211" s="6"/>
      <c r="M1211" s="56"/>
      <c r="N1211" s="5"/>
      <c r="O1211" s="18"/>
    </row>
    <row r="1212" spans="9:15">
      <c r="I1212" s="33">
        <v>2419</v>
      </c>
      <c r="J1212" s="6"/>
      <c r="K1212" s="6"/>
      <c r="L1212" s="6"/>
      <c r="M1212" s="56"/>
      <c r="N1212" s="5"/>
      <c r="O1212" s="18"/>
    </row>
    <row r="1213" spans="9:15">
      <c r="I1213" s="33">
        <v>2421</v>
      </c>
      <c r="J1213" s="6"/>
      <c r="K1213" s="6"/>
      <c r="L1213" s="6"/>
      <c r="M1213" s="56"/>
      <c r="N1213" s="5"/>
      <c r="O1213" s="18"/>
    </row>
    <row r="1214" spans="9:15">
      <c r="I1214" s="33">
        <v>2423</v>
      </c>
      <c r="J1214" s="6"/>
      <c r="K1214" s="6"/>
      <c r="L1214" s="6"/>
      <c r="M1214" s="56"/>
      <c r="N1214" s="5"/>
      <c r="O1214" s="18"/>
    </row>
    <row r="1215" spans="9:15">
      <c r="I1215" s="33">
        <v>2425</v>
      </c>
      <c r="J1215" s="6"/>
      <c r="K1215" s="6"/>
      <c r="L1215" s="6"/>
      <c r="M1215" s="56"/>
      <c r="N1215" s="5"/>
      <c r="O1215" s="18"/>
    </row>
    <row r="1216" spans="9:15">
      <c r="I1216" s="33">
        <v>2427</v>
      </c>
      <c r="J1216" s="6"/>
      <c r="K1216" s="6"/>
      <c r="L1216" s="6"/>
      <c r="M1216" s="56"/>
      <c r="N1216" s="5"/>
      <c r="O1216" s="18"/>
    </row>
    <row r="1217" spans="9:15">
      <c r="I1217" s="33">
        <v>2429</v>
      </c>
      <c r="J1217" s="6"/>
      <c r="K1217" s="6"/>
      <c r="L1217" s="6"/>
      <c r="M1217" s="56"/>
      <c r="N1217" s="5"/>
      <c r="O1217" s="18"/>
    </row>
    <row r="1218" spans="9:15">
      <c r="I1218" s="33">
        <v>2431</v>
      </c>
      <c r="J1218" s="6"/>
      <c r="K1218" s="6"/>
      <c r="L1218" s="6"/>
      <c r="M1218" s="56"/>
      <c r="N1218" s="5"/>
      <c r="O1218" s="18"/>
    </row>
    <row r="1219" spans="9:15">
      <c r="I1219" s="33">
        <v>2433</v>
      </c>
      <c r="J1219" s="6"/>
      <c r="K1219" s="6"/>
      <c r="L1219" s="6"/>
      <c r="M1219" s="56"/>
      <c r="N1219" s="5"/>
      <c r="O1219" s="18"/>
    </row>
    <row r="1220" spans="9:15">
      <c r="I1220" s="33">
        <v>2435</v>
      </c>
      <c r="J1220" s="6"/>
      <c r="K1220" s="6"/>
      <c r="L1220" s="6"/>
      <c r="M1220" s="56"/>
      <c r="N1220" s="5"/>
      <c r="O1220" s="18"/>
    </row>
    <row r="1221" spans="9:15">
      <c r="I1221" s="33">
        <v>2437</v>
      </c>
      <c r="J1221" s="6"/>
      <c r="K1221" s="6"/>
      <c r="L1221" s="6"/>
      <c r="M1221" s="56"/>
      <c r="N1221" s="5"/>
      <c r="O1221" s="18"/>
    </row>
    <row r="1222" spans="9:15">
      <c r="I1222" s="33">
        <v>2439</v>
      </c>
      <c r="J1222" s="6"/>
      <c r="K1222" s="6"/>
      <c r="L1222" s="6"/>
      <c r="M1222" s="56"/>
      <c r="N1222" s="5"/>
      <c r="O1222" s="18"/>
    </row>
    <row r="1223" spans="9:15">
      <c r="I1223" s="33">
        <v>2441</v>
      </c>
      <c r="J1223" s="6"/>
      <c r="K1223" s="6"/>
      <c r="L1223" s="6"/>
      <c r="M1223" s="56"/>
      <c r="N1223" s="5"/>
      <c r="O1223" s="18"/>
    </row>
    <row r="1224" spans="9:15">
      <c r="I1224" s="33">
        <v>2443</v>
      </c>
      <c r="J1224" s="6"/>
      <c r="K1224" s="6"/>
      <c r="L1224" s="6"/>
      <c r="M1224" s="56"/>
      <c r="N1224" s="5"/>
      <c r="O1224" s="18"/>
    </row>
    <row r="1225" spans="9:15">
      <c r="I1225" s="33">
        <v>2445</v>
      </c>
      <c r="J1225" s="6"/>
      <c r="K1225" s="6"/>
      <c r="L1225" s="6"/>
      <c r="M1225" s="56"/>
      <c r="N1225" s="5"/>
      <c r="O1225" s="18"/>
    </row>
    <row r="1226" spans="9:15">
      <c r="I1226" s="33">
        <v>2447</v>
      </c>
      <c r="J1226" s="6"/>
      <c r="K1226" s="6"/>
      <c r="L1226" s="6"/>
      <c r="M1226" s="56"/>
      <c r="N1226" s="5"/>
      <c r="O1226" s="18"/>
    </row>
    <row r="1227" spans="9:15">
      <c r="I1227" s="33">
        <v>2449</v>
      </c>
      <c r="J1227" s="6"/>
      <c r="K1227" s="6"/>
      <c r="L1227" s="6"/>
      <c r="M1227" s="56"/>
      <c r="N1227" s="5"/>
      <c r="O1227" s="18"/>
    </row>
    <row r="1228" spans="9:15">
      <c r="I1228" s="33">
        <v>2451</v>
      </c>
      <c r="J1228" s="6"/>
      <c r="K1228" s="6"/>
      <c r="L1228" s="6"/>
      <c r="M1228" s="56"/>
      <c r="N1228" s="5"/>
      <c r="O1228" s="18"/>
    </row>
    <row r="1229" spans="9:15">
      <c r="I1229" s="33">
        <v>2453</v>
      </c>
      <c r="J1229" s="6"/>
      <c r="K1229" s="6"/>
      <c r="L1229" s="6"/>
      <c r="M1229" s="56"/>
      <c r="N1229" s="5"/>
      <c r="O1229" s="18"/>
    </row>
    <row r="1230" spans="9:15">
      <c r="I1230" s="33">
        <v>2455</v>
      </c>
      <c r="J1230" s="6"/>
      <c r="K1230" s="6"/>
      <c r="L1230" s="6"/>
      <c r="M1230" s="56"/>
      <c r="N1230" s="5"/>
      <c r="O1230" s="18"/>
    </row>
    <row r="1231" spans="9:15">
      <c r="I1231" s="33">
        <v>2457</v>
      </c>
      <c r="J1231" s="6"/>
      <c r="K1231" s="6"/>
      <c r="L1231" s="6"/>
      <c r="M1231" s="56"/>
      <c r="N1231" s="5"/>
      <c r="O1231" s="18"/>
    </row>
    <row r="1232" spans="9:15">
      <c r="I1232" s="33">
        <v>2459</v>
      </c>
      <c r="J1232" s="6"/>
      <c r="K1232" s="6"/>
      <c r="L1232" s="6"/>
      <c r="M1232" s="56"/>
      <c r="N1232" s="5"/>
      <c r="O1232" s="18"/>
    </row>
    <row r="1233" spans="9:15">
      <c r="I1233" s="33">
        <v>2461</v>
      </c>
      <c r="J1233" s="6"/>
      <c r="K1233" s="6"/>
      <c r="L1233" s="6"/>
      <c r="M1233" s="56"/>
      <c r="N1233" s="5"/>
      <c r="O1233" s="18"/>
    </row>
    <row r="1234" spans="9:15">
      <c r="I1234" s="33">
        <v>2463</v>
      </c>
      <c r="J1234" s="6"/>
      <c r="K1234" s="6"/>
      <c r="L1234" s="6"/>
      <c r="M1234" s="56"/>
      <c r="N1234" s="5"/>
      <c r="O1234" s="18"/>
    </row>
    <row r="1235" spans="9:15">
      <c r="I1235" s="33">
        <v>2465</v>
      </c>
      <c r="J1235" s="6"/>
      <c r="K1235" s="6"/>
      <c r="L1235" s="6"/>
      <c r="M1235" s="56"/>
      <c r="N1235" s="5"/>
      <c r="O1235" s="18"/>
    </row>
    <row r="1236" spans="9:15">
      <c r="I1236" s="33">
        <v>2467</v>
      </c>
      <c r="J1236" s="6"/>
      <c r="K1236" s="6"/>
      <c r="L1236" s="6"/>
      <c r="M1236" s="56"/>
      <c r="N1236" s="5"/>
      <c r="O1236" s="18"/>
    </row>
    <row r="1237" spans="9:15">
      <c r="I1237" s="33">
        <v>2469</v>
      </c>
      <c r="J1237" s="6"/>
      <c r="K1237" s="6"/>
      <c r="L1237" s="6"/>
      <c r="M1237" s="56"/>
      <c r="N1237" s="5"/>
      <c r="O1237" s="18"/>
    </row>
    <row r="1238" spans="9:15">
      <c r="I1238" s="33">
        <v>2471</v>
      </c>
      <c r="J1238" s="6"/>
      <c r="K1238" s="6"/>
      <c r="L1238" s="6"/>
      <c r="M1238" s="56"/>
      <c r="N1238" s="5"/>
      <c r="O1238" s="18"/>
    </row>
    <row r="1239" spans="9:15">
      <c r="I1239" s="33">
        <v>2473</v>
      </c>
      <c r="J1239" s="6"/>
      <c r="K1239" s="6"/>
      <c r="L1239" s="6"/>
      <c r="M1239" s="56"/>
      <c r="N1239" s="5"/>
      <c r="O1239" s="18"/>
    </row>
    <row r="1240" spans="9:15">
      <c r="I1240" s="33">
        <v>2475</v>
      </c>
      <c r="J1240" s="6"/>
      <c r="K1240" s="6"/>
      <c r="L1240" s="6"/>
      <c r="M1240" s="56"/>
      <c r="N1240" s="5"/>
      <c r="O1240" s="18"/>
    </row>
    <row r="1241" spans="9:15">
      <c r="I1241" s="33">
        <v>2477</v>
      </c>
      <c r="J1241" s="6"/>
      <c r="K1241" s="6"/>
      <c r="L1241" s="6"/>
      <c r="M1241" s="56"/>
      <c r="N1241" s="5"/>
      <c r="O1241" s="18"/>
    </row>
    <row r="1242" spans="9:15">
      <c r="I1242" s="33">
        <v>2479</v>
      </c>
      <c r="J1242" s="6"/>
      <c r="K1242" s="6"/>
      <c r="L1242" s="6"/>
      <c r="M1242" s="56"/>
      <c r="N1242" s="5"/>
      <c r="O1242" s="18"/>
    </row>
    <row r="1243" spans="9:15">
      <c r="I1243" s="33">
        <v>2481</v>
      </c>
      <c r="J1243" s="6"/>
      <c r="K1243" s="6"/>
      <c r="L1243" s="6"/>
      <c r="M1243" s="56"/>
      <c r="N1243" s="5"/>
      <c r="O1243" s="18"/>
    </row>
    <row r="1244" spans="9:15">
      <c r="I1244" s="33">
        <v>2483</v>
      </c>
      <c r="J1244" s="6"/>
      <c r="K1244" s="6"/>
      <c r="L1244" s="6"/>
      <c r="M1244" s="56"/>
      <c r="N1244" s="5"/>
      <c r="O1244" s="18"/>
    </row>
    <row r="1245" spans="9:15">
      <c r="I1245" s="33">
        <v>2485</v>
      </c>
      <c r="J1245" s="6"/>
      <c r="K1245" s="6"/>
      <c r="L1245" s="6"/>
      <c r="M1245" s="56"/>
      <c r="N1245" s="5"/>
      <c r="O1245" s="18"/>
    </row>
    <row r="1246" spans="9:15">
      <c r="I1246" s="33">
        <v>2487</v>
      </c>
      <c r="J1246" s="6"/>
      <c r="K1246" s="6"/>
      <c r="L1246" s="6"/>
      <c r="M1246" s="56"/>
      <c r="N1246" s="5"/>
      <c r="O1246" s="18"/>
    </row>
    <row r="1247" spans="9:15">
      <c r="I1247" s="33">
        <v>2489</v>
      </c>
      <c r="J1247" s="6"/>
      <c r="K1247" s="6"/>
      <c r="L1247" s="6"/>
      <c r="M1247" s="56"/>
      <c r="N1247" s="5"/>
      <c r="O1247" s="18"/>
    </row>
    <row r="1248" spans="9:15">
      <c r="I1248" s="33">
        <v>2491</v>
      </c>
      <c r="J1248" s="6"/>
      <c r="K1248" s="6"/>
      <c r="L1248" s="6"/>
      <c r="M1248" s="56"/>
      <c r="N1248" s="5"/>
      <c r="O1248" s="18"/>
    </row>
    <row r="1249" spans="9:15">
      <c r="I1249" s="33">
        <v>2493</v>
      </c>
      <c r="J1249" s="6"/>
      <c r="K1249" s="6"/>
      <c r="L1249" s="6"/>
      <c r="M1249" s="56"/>
      <c r="N1249" s="5"/>
      <c r="O1249" s="18"/>
    </row>
    <row r="1250" spans="9:15">
      <c r="I1250" s="33">
        <v>2495</v>
      </c>
      <c r="J1250" s="6"/>
      <c r="K1250" s="6"/>
      <c r="L1250" s="6"/>
      <c r="M1250" s="56"/>
      <c r="N1250" s="5"/>
      <c r="O1250" s="18"/>
    </row>
    <row r="1251" spans="9:15">
      <c r="I1251" s="33">
        <v>2497</v>
      </c>
      <c r="J1251" s="6"/>
      <c r="K1251" s="6"/>
      <c r="L1251" s="6"/>
      <c r="M1251" s="56"/>
      <c r="N1251" s="5"/>
      <c r="O1251" s="18"/>
    </row>
    <row r="1252" spans="9:15">
      <c r="I1252" s="33">
        <v>2499</v>
      </c>
      <c r="J1252" s="6"/>
      <c r="K1252" s="6"/>
      <c r="L1252" s="6"/>
      <c r="M1252" s="56"/>
      <c r="N1252" s="5"/>
      <c r="O1252" s="18"/>
    </row>
    <row r="1253" spans="9:15">
      <c r="I1253" s="33">
        <v>2501</v>
      </c>
      <c r="J1253" s="6" t="s">
        <v>1311</v>
      </c>
      <c r="K1253" s="6" t="s">
        <v>1315</v>
      </c>
      <c r="L1253" s="6"/>
      <c r="M1253" s="56"/>
      <c r="N1253" s="5"/>
      <c r="O1253" s="18"/>
    </row>
    <row r="1254" spans="9:15">
      <c r="I1254" s="33">
        <v>2503</v>
      </c>
      <c r="J1254" s="6" t="s">
        <v>1312</v>
      </c>
      <c r="K1254" s="6" t="s">
        <v>1283</v>
      </c>
      <c r="L1254" s="6"/>
      <c r="M1254" s="56"/>
      <c r="N1254" s="5"/>
      <c r="O1254" s="18"/>
    </row>
    <row r="1255" spans="9:15">
      <c r="I1255" s="33">
        <v>2505</v>
      </c>
      <c r="J1255" s="6" t="s">
        <v>1313</v>
      </c>
      <c r="K1255" s="6" t="s">
        <v>1313</v>
      </c>
      <c r="L1255" s="6"/>
      <c r="M1255" s="56"/>
      <c r="N1255" s="5"/>
      <c r="O1255" s="18"/>
    </row>
    <row r="1256" spans="9:15">
      <c r="I1256" s="33">
        <v>2507</v>
      </c>
      <c r="J1256" s="6" t="s">
        <v>1314</v>
      </c>
      <c r="K1256" s="6" t="s">
        <v>1314</v>
      </c>
      <c r="L1256" s="6"/>
      <c r="M1256" s="56"/>
      <c r="N1256" s="5"/>
      <c r="O1256" s="18"/>
    </row>
    <row r="1257" spans="9:15">
      <c r="I1257" s="33">
        <v>2509</v>
      </c>
      <c r="J1257" s="6"/>
      <c r="K1257" s="6"/>
      <c r="L1257" s="6"/>
      <c r="M1257" s="56"/>
      <c r="N1257" s="5"/>
      <c r="O1257" s="18"/>
    </row>
    <row r="1258" spans="9:15">
      <c r="I1258" s="33">
        <v>2511</v>
      </c>
      <c r="J1258" s="6"/>
      <c r="K1258" s="6"/>
      <c r="L1258" s="6"/>
      <c r="M1258" s="56"/>
      <c r="N1258" s="5"/>
      <c r="O1258" s="18"/>
    </row>
    <row r="1259" spans="9:15">
      <c r="I1259" s="33">
        <v>2513</v>
      </c>
      <c r="J1259" s="6"/>
      <c r="K1259" s="6"/>
      <c r="L1259" s="6"/>
      <c r="M1259" s="56"/>
      <c r="N1259" s="5"/>
      <c r="O1259" s="18"/>
    </row>
    <row r="1260" spans="9:15">
      <c r="I1260" s="33">
        <v>2515</v>
      </c>
      <c r="J1260" s="6"/>
      <c r="K1260" s="6"/>
      <c r="L1260" s="6"/>
      <c r="M1260" s="56"/>
      <c r="N1260" s="5"/>
      <c r="O1260" s="18"/>
    </row>
    <row r="1261" spans="9:15">
      <c r="I1261" s="33">
        <v>2517</v>
      </c>
      <c r="J1261" s="6"/>
      <c r="K1261" s="6"/>
      <c r="L1261" s="6"/>
      <c r="M1261" s="56"/>
      <c r="N1261" s="5"/>
      <c r="O1261" s="18"/>
    </row>
    <row r="1262" spans="9:15">
      <c r="I1262" s="33">
        <v>2519</v>
      </c>
      <c r="J1262" s="6"/>
      <c r="K1262" s="6"/>
      <c r="L1262" s="6"/>
      <c r="M1262" s="56"/>
      <c r="N1262" s="5"/>
      <c r="O1262" s="18"/>
    </row>
    <row r="1263" spans="9:15">
      <c r="I1263" s="33">
        <v>2521</v>
      </c>
      <c r="J1263" s="6"/>
      <c r="K1263" s="6"/>
      <c r="L1263" s="6"/>
      <c r="M1263" s="56"/>
      <c r="N1263" s="5"/>
      <c r="O1263" s="18"/>
    </row>
    <row r="1264" spans="9:15">
      <c r="I1264" s="33">
        <v>2523</v>
      </c>
      <c r="J1264" s="6"/>
      <c r="K1264" s="6"/>
      <c r="L1264" s="6"/>
      <c r="M1264" s="56"/>
      <c r="N1264" s="5"/>
      <c r="O1264" s="18"/>
    </row>
    <row r="1265" spans="9:15">
      <c r="I1265" s="33">
        <v>2525</v>
      </c>
      <c r="J1265" s="6"/>
      <c r="K1265" s="6"/>
      <c r="L1265" s="6"/>
      <c r="M1265" s="56"/>
      <c r="N1265" s="5"/>
      <c r="O1265" s="18"/>
    </row>
    <row r="1266" spans="9:15">
      <c r="I1266" s="33">
        <v>2527</v>
      </c>
      <c r="J1266" s="6"/>
      <c r="K1266" s="6"/>
      <c r="L1266" s="6"/>
      <c r="M1266" s="56"/>
      <c r="N1266" s="5"/>
      <c r="O1266" s="18"/>
    </row>
    <row r="1267" spans="9:15">
      <c r="I1267" s="33">
        <v>2529</v>
      </c>
      <c r="J1267" s="6"/>
      <c r="K1267" s="6"/>
      <c r="L1267" s="6"/>
      <c r="M1267" s="56"/>
      <c r="N1267" s="5"/>
      <c r="O1267" s="18"/>
    </row>
    <row r="1268" spans="9:15">
      <c r="I1268" s="33">
        <v>2531</v>
      </c>
      <c r="J1268" s="6"/>
      <c r="K1268" s="6"/>
      <c r="L1268" s="6"/>
      <c r="M1268" s="56"/>
      <c r="N1268" s="5"/>
      <c r="O1268" s="18"/>
    </row>
    <row r="1269" spans="9:15">
      <c r="I1269" s="33">
        <v>2533</v>
      </c>
      <c r="J1269" s="6"/>
      <c r="K1269" s="6"/>
      <c r="L1269" s="6"/>
      <c r="M1269" s="56"/>
      <c r="N1269" s="5"/>
      <c r="O1269" s="18"/>
    </row>
    <row r="1270" spans="9:15">
      <c r="I1270" s="33">
        <v>2535</v>
      </c>
      <c r="J1270" s="6"/>
      <c r="K1270" s="6"/>
      <c r="L1270" s="6"/>
      <c r="M1270" s="56"/>
      <c r="N1270" s="5"/>
      <c r="O1270" s="18"/>
    </row>
    <row r="1271" spans="9:15">
      <c r="I1271" s="33">
        <v>2537</v>
      </c>
      <c r="J1271" s="6"/>
      <c r="K1271" s="6"/>
      <c r="L1271" s="6"/>
      <c r="M1271" s="56"/>
      <c r="N1271" s="5"/>
      <c r="O1271" s="18"/>
    </row>
    <row r="1272" spans="9:15">
      <c r="I1272" s="33">
        <v>2539</v>
      </c>
      <c r="J1272" s="6"/>
      <c r="K1272" s="6"/>
      <c r="L1272" s="6"/>
      <c r="M1272" s="56"/>
      <c r="N1272" s="5"/>
      <c r="O1272" s="18"/>
    </row>
    <row r="1273" spans="9:15">
      <c r="I1273" s="33">
        <v>2541</v>
      </c>
      <c r="J1273" s="6"/>
      <c r="K1273" s="6"/>
      <c r="L1273" s="6"/>
      <c r="M1273" s="56"/>
      <c r="N1273" s="5"/>
      <c r="O1273" s="18"/>
    </row>
    <row r="1274" spans="9:15">
      <c r="I1274" s="33">
        <v>2543</v>
      </c>
      <c r="J1274" s="6"/>
      <c r="K1274" s="6"/>
      <c r="L1274" s="6"/>
      <c r="M1274" s="56"/>
      <c r="N1274" s="5"/>
      <c r="O1274" s="18"/>
    </row>
    <row r="1275" spans="9:15">
      <c r="I1275" s="33">
        <v>2545</v>
      </c>
      <c r="J1275" s="6"/>
      <c r="K1275" s="6"/>
      <c r="L1275" s="6"/>
      <c r="M1275" s="56"/>
      <c r="N1275" s="5"/>
      <c r="O1275" s="18"/>
    </row>
    <row r="1276" spans="9:15">
      <c r="I1276" s="33">
        <v>2547</v>
      </c>
      <c r="J1276" s="6"/>
      <c r="K1276" s="6"/>
      <c r="L1276" s="6"/>
      <c r="M1276" s="56"/>
      <c r="N1276" s="5"/>
      <c r="O1276" s="18"/>
    </row>
    <row r="1277" spans="9:15">
      <c r="I1277" s="33">
        <v>2549</v>
      </c>
      <c r="J1277" s="6"/>
      <c r="K1277" s="6"/>
      <c r="L1277" s="6"/>
      <c r="M1277" s="56"/>
      <c r="N1277" s="5"/>
      <c r="O1277" s="18"/>
    </row>
    <row r="1278" spans="9:15">
      <c r="I1278" s="33">
        <v>2551</v>
      </c>
      <c r="J1278" s="6"/>
      <c r="K1278" s="6"/>
      <c r="L1278" s="6"/>
      <c r="M1278" s="56"/>
      <c r="N1278" s="5"/>
      <c r="O1278" s="18"/>
    </row>
    <row r="1279" spans="9:15">
      <c r="I1279" s="33">
        <v>2553</v>
      </c>
      <c r="J1279" s="6"/>
      <c r="K1279" s="6"/>
      <c r="L1279" s="6"/>
      <c r="M1279" s="56"/>
      <c r="N1279" s="5"/>
      <c r="O1279" s="18"/>
    </row>
    <row r="1280" spans="9:15">
      <c r="I1280" s="33">
        <v>2555</v>
      </c>
      <c r="J1280" s="6"/>
      <c r="K1280" s="6"/>
      <c r="L1280" s="6"/>
      <c r="M1280" s="56"/>
      <c r="N1280" s="5"/>
      <c r="O1280" s="18"/>
    </row>
    <row r="1281" spans="9:15">
      <c r="I1281" s="33">
        <v>2557</v>
      </c>
      <c r="J1281" s="6"/>
      <c r="K1281" s="6"/>
      <c r="L1281" s="6"/>
      <c r="M1281" s="56"/>
      <c r="N1281" s="5"/>
      <c r="O1281" s="18"/>
    </row>
    <row r="1282" spans="9:15">
      <c r="I1282" s="33">
        <v>2559</v>
      </c>
      <c r="J1282" s="6"/>
      <c r="K1282" s="6"/>
      <c r="L1282" s="6"/>
      <c r="M1282" s="56"/>
      <c r="N1282" s="5"/>
      <c r="O1282" s="18"/>
    </row>
    <row r="1283" spans="9:15">
      <c r="I1283" s="33">
        <v>2561</v>
      </c>
      <c r="J1283" s="6"/>
      <c r="K1283" s="6"/>
      <c r="L1283" s="6"/>
      <c r="M1283" s="56"/>
      <c r="N1283" s="5"/>
      <c r="O1283" s="18"/>
    </row>
    <row r="1284" spans="9:15">
      <c r="I1284" s="33">
        <v>2563</v>
      </c>
      <c r="J1284" s="6"/>
      <c r="K1284" s="6"/>
      <c r="L1284" s="6"/>
      <c r="M1284" s="56"/>
      <c r="N1284" s="5"/>
      <c r="O1284" s="18"/>
    </row>
    <row r="1285" spans="9:15">
      <c r="I1285" s="33">
        <v>2565</v>
      </c>
      <c r="J1285" s="6"/>
      <c r="K1285" s="6"/>
      <c r="L1285" s="6"/>
      <c r="M1285" s="56"/>
      <c r="N1285" s="5"/>
      <c r="O1285" s="18"/>
    </row>
    <row r="1286" spans="9:15">
      <c r="I1286" s="33">
        <v>2567</v>
      </c>
      <c r="J1286" s="6"/>
      <c r="K1286" s="6"/>
      <c r="L1286" s="6"/>
      <c r="M1286" s="56"/>
      <c r="N1286" s="5"/>
      <c r="O1286" s="18"/>
    </row>
    <row r="1287" spans="9:15">
      <c r="I1287" s="33">
        <v>2569</v>
      </c>
      <c r="J1287" s="6"/>
      <c r="K1287" s="6"/>
      <c r="L1287" s="6"/>
      <c r="M1287" s="56"/>
      <c r="N1287" s="5"/>
      <c r="O1287" s="18"/>
    </row>
    <row r="1288" spans="9:15">
      <c r="I1288" s="33">
        <v>2571</v>
      </c>
      <c r="J1288" s="6"/>
      <c r="K1288" s="6"/>
      <c r="L1288" s="6"/>
      <c r="M1288" s="56"/>
      <c r="N1288" s="5"/>
      <c r="O1288" s="18"/>
    </row>
    <row r="1289" spans="9:15">
      <c r="I1289" s="33">
        <v>2573</v>
      </c>
      <c r="J1289" s="6"/>
      <c r="K1289" s="6"/>
      <c r="L1289" s="6"/>
      <c r="M1289" s="56"/>
      <c r="N1289" s="5"/>
      <c r="O1289" s="18"/>
    </row>
    <row r="1290" spans="9:15">
      <c r="I1290" s="33">
        <v>2575</v>
      </c>
      <c r="J1290" s="6"/>
      <c r="K1290" s="6"/>
      <c r="L1290" s="6"/>
      <c r="M1290" s="56"/>
      <c r="N1290" s="5"/>
      <c r="O1290" s="18"/>
    </row>
    <row r="1291" spans="9:15">
      <c r="I1291" s="33">
        <v>2577</v>
      </c>
      <c r="J1291" s="6"/>
      <c r="K1291" s="6"/>
      <c r="L1291" s="6"/>
      <c r="M1291" s="56"/>
      <c r="N1291" s="5"/>
      <c r="O1291" s="18"/>
    </row>
    <row r="1292" spans="9:15">
      <c r="I1292" s="33">
        <v>2579</v>
      </c>
      <c r="J1292" s="6"/>
      <c r="K1292" s="6"/>
      <c r="L1292" s="6"/>
      <c r="M1292" s="56"/>
      <c r="N1292" s="5"/>
      <c r="O1292" s="18"/>
    </row>
    <row r="1293" spans="9:15">
      <c r="I1293" s="33">
        <v>2581</v>
      </c>
      <c r="J1293" s="6"/>
      <c r="K1293" s="6"/>
      <c r="L1293" s="6"/>
      <c r="M1293" s="56"/>
      <c r="N1293" s="5"/>
      <c r="O1293" s="18"/>
    </row>
    <row r="1294" spans="9:15">
      <c r="I1294" s="33">
        <v>2583</v>
      </c>
      <c r="J1294" s="6"/>
      <c r="K1294" s="6"/>
      <c r="L1294" s="6"/>
      <c r="M1294" s="56"/>
      <c r="N1294" s="5"/>
      <c r="O1294" s="18"/>
    </row>
    <row r="1295" spans="9:15">
      <c r="I1295" s="33">
        <v>2585</v>
      </c>
      <c r="J1295" s="6"/>
      <c r="K1295" s="6"/>
      <c r="L1295" s="6"/>
      <c r="M1295" s="56"/>
      <c r="N1295" s="5"/>
      <c r="O1295" s="18"/>
    </row>
    <row r="1296" spans="9:15">
      <c r="I1296" s="33">
        <v>2587</v>
      </c>
      <c r="J1296" s="6"/>
      <c r="K1296" s="6"/>
      <c r="L1296" s="6"/>
      <c r="M1296" s="56"/>
      <c r="N1296" s="5"/>
      <c r="O1296" s="18"/>
    </row>
    <row r="1297" spans="9:15">
      <c r="I1297" s="33">
        <v>2589</v>
      </c>
      <c r="J1297" s="6"/>
      <c r="K1297" s="6"/>
      <c r="L1297" s="6"/>
      <c r="M1297" s="56"/>
      <c r="N1297" s="5"/>
      <c r="O1297" s="18"/>
    </row>
    <row r="1298" spans="9:15">
      <c r="I1298" s="33">
        <v>2591</v>
      </c>
      <c r="J1298" s="6"/>
      <c r="K1298" s="6"/>
      <c r="L1298" s="6"/>
      <c r="M1298" s="56"/>
      <c r="N1298" s="5"/>
      <c r="O1298" s="18"/>
    </row>
    <row r="1299" spans="9:15">
      <c r="I1299" s="33">
        <v>2593</v>
      </c>
      <c r="J1299" s="6"/>
      <c r="K1299" s="6"/>
      <c r="L1299" s="6"/>
      <c r="M1299" s="56"/>
      <c r="N1299" s="5"/>
      <c r="O1299" s="18"/>
    </row>
    <row r="1300" spans="9:15">
      <c r="I1300" s="33">
        <v>2595</v>
      </c>
      <c r="J1300" s="6"/>
      <c r="K1300" s="6"/>
      <c r="L1300" s="6"/>
      <c r="M1300" s="56"/>
      <c r="N1300" s="5"/>
      <c r="O1300" s="18"/>
    </row>
    <row r="1301" spans="9:15">
      <c r="I1301" s="33">
        <v>2597</v>
      </c>
      <c r="J1301" s="6"/>
      <c r="K1301" s="6"/>
      <c r="L1301" s="6"/>
      <c r="M1301" s="56"/>
      <c r="N1301" s="5"/>
      <c r="O1301" s="18"/>
    </row>
    <row r="1302" spans="9:15">
      <c r="I1302" s="33">
        <v>2599</v>
      </c>
      <c r="J1302" s="6"/>
      <c r="K1302" s="6"/>
      <c r="L1302" s="6"/>
      <c r="M1302" s="56"/>
      <c r="N1302" s="5"/>
      <c r="O1302" s="18"/>
    </row>
    <row r="1303" spans="9:15">
      <c r="I1303" s="33">
        <v>2601</v>
      </c>
      <c r="J1303" s="6" t="s">
        <v>1316</v>
      </c>
      <c r="K1303" s="6" t="s">
        <v>1316</v>
      </c>
      <c r="L1303" s="6"/>
      <c r="M1303" s="56"/>
      <c r="N1303" s="5"/>
      <c r="O1303" s="18"/>
    </row>
    <row r="1304" spans="9:15">
      <c r="I1304" s="33">
        <v>2603</v>
      </c>
      <c r="J1304" s="6" t="s">
        <v>1317</v>
      </c>
      <c r="K1304" s="6" t="s">
        <v>1317</v>
      </c>
      <c r="L1304" s="6"/>
      <c r="M1304" s="56"/>
      <c r="N1304" s="5"/>
      <c r="O1304" s="18"/>
    </row>
    <row r="1305" spans="9:15">
      <c r="I1305" s="33">
        <v>2605</v>
      </c>
      <c r="J1305" s="6" t="s">
        <v>1318</v>
      </c>
      <c r="K1305" s="6" t="s">
        <v>1318</v>
      </c>
      <c r="L1305" s="6"/>
      <c r="M1305" s="56"/>
      <c r="N1305" s="5"/>
      <c r="O1305" s="18"/>
    </row>
    <row r="1306" spans="9:15">
      <c r="I1306" s="33">
        <v>2607</v>
      </c>
      <c r="J1306" s="6" t="s">
        <v>1319</v>
      </c>
      <c r="K1306" s="6" t="s">
        <v>1324</v>
      </c>
      <c r="L1306" s="6"/>
      <c r="M1306" s="56"/>
      <c r="N1306" s="5"/>
      <c r="O1306" s="18"/>
    </row>
    <row r="1307" spans="9:15">
      <c r="I1307" s="33">
        <v>2609</v>
      </c>
      <c r="J1307" s="6" t="s">
        <v>1320</v>
      </c>
      <c r="K1307" s="6" t="s">
        <v>1325</v>
      </c>
      <c r="L1307" s="6"/>
      <c r="M1307" s="56"/>
      <c r="N1307" s="5"/>
      <c r="O1307" s="18"/>
    </row>
    <row r="1308" spans="9:15">
      <c r="I1308" s="33">
        <v>2611</v>
      </c>
      <c r="J1308" s="6" t="s">
        <v>1321</v>
      </c>
      <c r="K1308" s="6" t="s">
        <v>1321</v>
      </c>
      <c r="L1308" s="6"/>
      <c r="M1308" s="56"/>
      <c r="N1308" s="5"/>
      <c r="O1308" s="18"/>
    </row>
    <row r="1309" spans="9:15">
      <c r="I1309" s="33">
        <v>2613</v>
      </c>
      <c r="J1309" s="6" t="s">
        <v>1322</v>
      </c>
      <c r="K1309" s="6" t="s">
        <v>1322</v>
      </c>
      <c r="L1309" s="6"/>
      <c r="M1309" s="56"/>
      <c r="N1309" s="5"/>
      <c r="O1309" s="18"/>
    </row>
    <row r="1310" spans="9:15">
      <c r="I1310" s="33">
        <v>2615</v>
      </c>
      <c r="J1310" s="6" t="s">
        <v>1323</v>
      </c>
      <c r="K1310" s="6" t="s">
        <v>1326</v>
      </c>
      <c r="L1310" s="6"/>
      <c r="M1310" s="56"/>
      <c r="N1310" s="5"/>
      <c r="O1310" s="18"/>
    </row>
    <row r="1311" spans="9:15">
      <c r="I1311" s="33">
        <v>2617</v>
      </c>
      <c r="J1311" s="6"/>
      <c r="K1311" s="6"/>
      <c r="L1311" s="6"/>
      <c r="M1311" s="56"/>
      <c r="N1311" s="5"/>
      <c r="O1311" s="18"/>
    </row>
    <row r="1312" spans="9:15">
      <c r="I1312" s="33">
        <v>2619</v>
      </c>
      <c r="J1312" s="6"/>
      <c r="K1312" s="6"/>
      <c r="L1312" s="6"/>
      <c r="M1312" s="56"/>
      <c r="N1312" s="5"/>
      <c r="O1312" s="18"/>
    </row>
    <row r="1313" spans="9:15">
      <c r="I1313" s="33">
        <v>2621</v>
      </c>
      <c r="J1313" s="6"/>
      <c r="K1313" s="6"/>
      <c r="L1313" s="6"/>
      <c r="M1313" s="56"/>
      <c r="N1313" s="5"/>
      <c r="O1313" s="18"/>
    </row>
    <row r="1314" spans="9:15">
      <c r="I1314" s="33">
        <v>2623</v>
      </c>
      <c r="J1314" s="6"/>
      <c r="K1314" s="6"/>
      <c r="L1314" s="6"/>
      <c r="M1314" s="56"/>
      <c r="N1314" s="5"/>
      <c r="O1314" s="18"/>
    </row>
    <row r="1315" spans="9:15">
      <c r="I1315" s="33">
        <v>2625</v>
      </c>
      <c r="J1315" s="6"/>
      <c r="K1315" s="6"/>
      <c r="L1315" s="6"/>
      <c r="M1315" s="56"/>
      <c r="N1315" s="5"/>
      <c r="O1315" s="18"/>
    </row>
    <row r="1316" spans="9:15">
      <c r="I1316" s="33">
        <v>2627</v>
      </c>
      <c r="J1316" s="6"/>
      <c r="K1316" s="6"/>
      <c r="L1316" s="6"/>
      <c r="M1316" s="56"/>
      <c r="N1316" s="5"/>
      <c r="O1316" s="18"/>
    </row>
    <row r="1317" spans="9:15">
      <c r="I1317" s="33">
        <v>2629</v>
      </c>
      <c r="J1317" s="6"/>
      <c r="K1317" s="6"/>
      <c r="L1317" s="6"/>
      <c r="M1317" s="56"/>
      <c r="N1317" s="5"/>
      <c r="O1317" s="18"/>
    </row>
    <row r="1318" spans="9:15">
      <c r="I1318" s="33">
        <v>2631</v>
      </c>
      <c r="J1318" s="6"/>
      <c r="K1318" s="6"/>
      <c r="L1318" s="6"/>
      <c r="M1318" s="56"/>
      <c r="N1318" s="5"/>
      <c r="O1318" s="18"/>
    </row>
    <row r="1319" spans="9:15">
      <c r="I1319" s="33">
        <v>2633</v>
      </c>
      <c r="J1319" s="6"/>
      <c r="K1319" s="6"/>
      <c r="L1319" s="6"/>
      <c r="M1319" s="56"/>
      <c r="N1319" s="5"/>
      <c r="O1319" s="18"/>
    </row>
    <row r="1320" spans="9:15">
      <c r="I1320" s="33">
        <v>2635</v>
      </c>
      <c r="J1320" s="6"/>
      <c r="K1320" s="6"/>
      <c r="L1320" s="6"/>
      <c r="M1320" s="56"/>
      <c r="N1320" s="5"/>
      <c r="O1320" s="18"/>
    </row>
    <row r="1321" spans="9:15">
      <c r="I1321" s="33">
        <v>2637</v>
      </c>
      <c r="J1321" s="6"/>
      <c r="K1321" s="6"/>
      <c r="L1321" s="6"/>
      <c r="M1321" s="56"/>
      <c r="N1321" s="5"/>
      <c r="O1321" s="18"/>
    </row>
    <row r="1322" spans="9:15">
      <c r="I1322" s="33">
        <v>2639</v>
      </c>
      <c r="J1322" s="6"/>
      <c r="K1322" s="6"/>
      <c r="L1322" s="6"/>
      <c r="M1322" s="56"/>
      <c r="N1322" s="5"/>
      <c r="O1322" s="18"/>
    </row>
    <row r="1323" spans="9:15">
      <c r="I1323" s="33">
        <v>2641</v>
      </c>
      <c r="J1323" s="6"/>
      <c r="K1323" s="6"/>
      <c r="L1323" s="6"/>
      <c r="M1323" s="56"/>
      <c r="N1323" s="5"/>
      <c r="O1323" s="18"/>
    </row>
    <row r="1324" spans="9:15">
      <c r="I1324" s="33">
        <v>2643</v>
      </c>
      <c r="J1324" s="6"/>
      <c r="K1324" s="6"/>
      <c r="L1324" s="6"/>
      <c r="M1324" s="56"/>
      <c r="N1324" s="5"/>
      <c r="O1324" s="18"/>
    </row>
    <row r="1325" spans="9:15">
      <c r="I1325" s="33">
        <v>2645</v>
      </c>
      <c r="J1325" s="6"/>
      <c r="K1325" s="6"/>
      <c r="L1325" s="6"/>
      <c r="M1325" s="56"/>
      <c r="N1325" s="5"/>
      <c r="O1325" s="18"/>
    </row>
    <row r="1326" spans="9:15">
      <c r="I1326" s="33">
        <v>2647</v>
      </c>
      <c r="J1326" s="6"/>
      <c r="K1326" s="6"/>
      <c r="L1326" s="6"/>
      <c r="M1326" s="56"/>
      <c r="N1326" s="5"/>
      <c r="O1326" s="18"/>
    </row>
    <row r="1327" spans="9:15">
      <c r="I1327" s="33">
        <v>2649</v>
      </c>
      <c r="J1327" s="6"/>
      <c r="K1327" s="6"/>
      <c r="L1327" s="6"/>
      <c r="M1327" s="56"/>
      <c r="N1327" s="5"/>
      <c r="O1327" s="18"/>
    </row>
    <row r="1328" spans="9:15">
      <c r="I1328" s="33">
        <v>2651</v>
      </c>
      <c r="J1328" s="6"/>
      <c r="K1328" s="6"/>
      <c r="L1328" s="6"/>
      <c r="M1328" s="56"/>
      <c r="N1328" s="5"/>
      <c r="O1328" s="18"/>
    </row>
    <row r="1329" spans="9:15">
      <c r="I1329" s="33">
        <v>2653</v>
      </c>
      <c r="J1329" s="6"/>
      <c r="K1329" s="6"/>
      <c r="L1329" s="6"/>
      <c r="M1329" s="56"/>
      <c r="N1329" s="5"/>
      <c r="O1329" s="18"/>
    </row>
    <row r="1330" spans="9:15">
      <c r="I1330" s="33">
        <v>2655</v>
      </c>
      <c r="J1330" s="6"/>
      <c r="K1330" s="6"/>
      <c r="L1330" s="6"/>
      <c r="M1330" s="56"/>
      <c r="N1330" s="5"/>
      <c r="O1330" s="18"/>
    </row>
    <row r="1331" spans="9:15">
      <c r="I1331" s="33">
        <v>2657</v>
      </c>
      <c r="J1331" s="6"/>
      <c r="K1331" s="6"/>
      <c r="L1331" s="6"/>
      <c r="M1331" s="56"/>
      <c r="N1331" s="5"/>
      <c r="O1331" s="18"/>
    </row>
    <row r="1332" spans="9:15">
      <c r="I1332" s="33">
        <v>2659</v>
      </c>
      <c r="J1332" s="6"/>
      <c r="K1332" s="6"/>
      <c r="L1332" s="6"/>
      <c r="M1332" s="56"/>
      <c r="N1332" s="5"/>
      <c r="O1332" s="18"/>
    </row>
    <row r="1333" spans="9:15">
      <c r="I1333" s="33">
        <v>2661</v>
      </c>
      <c r="J1333" s="6"/>
      <c r="K1333" s="6"/>
      <c r="L1333" s="6"/>
      <c r="M1333" s="56"/>
      <c r="N1333" s="5"/>
      <c r="O1333" s="18"/>
    </row>
    <row r="1334" spans="9:15">
      <c r="I1334" s="33">
        <v>2663</v>
      </c>
      <c r="J1334" s="6"/>
      <c r="K1334" s="6"/>
      <c r="L1334" s="6"/>
      <c r="M1334" s="56"/>
      <c r="N1334" s="5"/>
      <c r="O1334" s="18"/>
    </row>
    <row r="1335" spans="9:15">
      <c r="I1335" s="33">
        <v>2665</v>
      </c>
      <c r="J1335" s="6"/>
      <c r="K1335" s="6"/>
      <c r="L1335" s="6"/>
      <c r="M1335" s="56"/>
      <c r="N1335" s="5"/>
      <c r="O1335" s="18"/>
    </row>
    <row r="1336" spans="9:15">
      <c r="I1336" s="33">
        <v>2667</v>
      </c>
      <c r="J1336" s="6"/>
      <c r="K1336" s="6"/>
      <c r="L1336" s="6"/>
      <c r="M1336" s="56"/>
      <c r="N1336" s="5"/>
      <c r="O1336" s="18"/>
    </row>
    <row r="1337" spans="9:15">
      <c r="I1337" s="33">
        <v>2669</v>
      </c>
      <c r="J1337" s="6"/>
      <c r="K1337" s="6"/>
      <c r="L1337" s="6"/>
      <c r="M1337" s="56"/>
      <c r="N1337" s="5"/>
      <c r="O1337" s="18"/>
    </row>
    <row r="1338" spans="9:15">
      <c r="I1338" s="33">
        <v>2671</v>
      </c>
      <c r="J1338" s="6"/>
      <c r="K1338" s="6"/>
      <c r="L1338" s="6"/>
      <c r="M1338" s="56"/>
      <c r="N1338" s="5"/>
      <c r="O1338" s="18"/>
    </row>
    <row r="1339" spans="9:15">
      <c r="I1339" s="33">
        <v>2673</v>
      </c>
      <c r="J1339" s="6"/>
      <c r="K1339" s="6"/>
      <c r="L1339" s="6"/>
      <c r="M1339" s="56"/>
      <c r="N1339" s="5"/>
      <c r="O1339" s="18"/>
    </row>
    <row r="1340" spans="9:15">
      <c r="I1340" s="33">
        <v>2675</v>
      </c>
      <c r="J1340" s="6"/>
      <c r="K1340" s="6"/>
      <c r="L1340" s="6"/>
      <c r="M1340" s="56"/>
      <c r="N1340" s="5"/>
      <c r="O1340" s="18"/>
    </row>
    <row r="1341" spans="9:15">
      <c r="I1341" s="33">
        <v>2677</v>
      </c>
      <c r="J1341" s="6"/>
      <c r="K1341" s="6"/>
      <c r="L1341" s="6"/>
      <c r="M1341" s="56"/>
      <c r="N1341" s="5"/>
      <c r="O1341" s="18"/>
    </row>
    <row r="1342" spans="9:15">
      <c r="I1342" s="33">
        <v>2679</v>
      </c>
      <c r="J1342" s="6"/>
      <c r="K1342" s="6"/>
      <c r="L1342" s="6"/>
      <c r="M1342" s="56"/>
      <c r="N1342" s="5"/>
      <c r="O1342" s="18"/>
    </row>
    <row r="1343" spans="9:15">
      <c r="I1343" s="33">
        <v>2681</v>
      </c>
      <c r="J1343" s="6"/>
      <c r="K1343" s="6"/>
      <c r="L1343" s="6"/>
      <c r="M1343" s="56"/>
      <c r="N1343" s="5"/>
      <c r="O1343" s="18"/>
    </row>
    <row r="1344" spans="9:15">
      <c r="I1344" s="33">
        <v>2683</v>
      </c>
      <c r="J1344" s="6"/>
      <c r="K1344" s="6"/>
      <c r="L1344" s="6"/>
      <c r="M1344" s="56"/>
      <c r="N1344" s="5"/>
      <c r="O1344" s="18"/>
    </row>
    <row r="1345" spans="9:15">
      <c r="I1345" s="33">
        <v>2685</v>
      </c>
      <c r="J1345" s="6"/>
      <c r="K1345" s="6"/>
      <c r="L1345" s="6"/>
      <c r="M1345" s="56"/>
      <c r="N1345" s="5"/>
      <c r="O1345" s="18"/>
    </row>
    <row r="1346" spans="9:15">
      <c r="I1346" s="33">
        <v>2687</v>
      </c>
      <c r="J1346" s="6"/>
      <c r="K1346" s="6"/>
      <c r="L1346" s="6"/>
      <c r="M1346" s="56"/>
      <c r="N1346" s="5"/>
      <c r="O1346" s="18"/>
    </row>
    <row r="1347" spans="9:15">
      <c r="I1347" s="33">
        <v>2689</v>
      </c>
      <c r="J1347" s="6"/>
      <c r="K1347" s="6"/>
      <c r="L1347" s="6"/>
      <c r="M1347" s="56"/>
      <c r="N1347" s="5"/>
      <c r="O1347" s="18"/>
    </row>
    <row r="1348" spans="9:15">
      <c r="I1348" s="33">
        <v>2691</v>
      </c>
      <c r="J1348" s="6"/>
      <c r="K1348" s="6"/>
      <c r="L1348" s="6"/>
      <c r="M1348" s="56"/>
      <c r="N1348" s="5"/>
      <c r="O1348" s="18"/>
    </row>
    <row r="1349" spans="9:15">
      <c r="I1349" s="33">
        <v>2693</v>
      </c>
      <c r="J1349" s="6"/>
      <c r="K1349" s="6"/>
      <c r="L1349" s="6"/>
      <c r="M1349" s="56"/>
      <c r="N1349" s="5"/>
      <c r="O1349" s="18"/>
    </row>
    <row r="1350" spans="9:15">
      <c r="I1350" s="33">
        <v>2695</v>
      </c>
      <c r="J1350" s="6"/>
      <c r="K1350" s="6"/>
      <c r="L1350" s="6"/>
      <c r="M1350" s="56"/>
      <c r="N1350" s="5"/>
      <c r="O1350" s="18"/>
    </row>
    <row r="1351" spans="9:15">
      <c r="I1351" s="33">
        <v>2697</v>
      </c>
      <c r="J1351" s="6"/>
      <c r="K1351" s="6"/>
      <c r="L1351" s="6"/>
      <c r="M1351" s="56"/>
      <c r="N1351" s="5"/>
      <c r="O1351" s="18"/>
    </row>
    <row r="1352" spans="9:15">
      <c r="I1352" s="33">
        <v>2699</v>
      </c>
      <c r="J1352" s="6"/>
      <c r="K1352" s="6"/>
      <c r="L1352" s="6"/>
      <c r="M1352" s="56"/>
      <c r="N1352" s="5"/>
      <c r="O1352" s="18"/>
    </row>
    <row r="1353" spans="9:15">
      <c r="I1353" s="33">
        <v>2701</v>
      </c>
      <c r="J1353" s="6" t="s">
        <v>1327</v>
      </c>
      <c r="K1353" s="6" t="s">
        <v>1329</v>
      </c>
      <c r="L1353" s="6"/>
      <c r="M1353" s="56"/>
      <c r="N1353" s="5"/>
      <c r="O1353" s="18"/>
    </row>
    <row r="1354" spans="9:15">
      <c r="I1354" s="33">
        <v>2703</v>
      </c>
      <c r="J1354" s="6" t="s">
        <v>1328</v>
      </c>
      <c r="K1354" s="6" t="s">
        <v>1284</v>
      </c>
      <c r="L1354" s="6"/>
      <c r="M1354" s="56"/>
      <c r="N1354" s="5"/>
      <c r="O1354" s="18"/>
    </row>
    <row r="1355" spans="9:15">
      <c r="I1355" s="33">
        <v>2705</v>
      </c>
      <c r="J1355" s="6"/>
      <c r="K1355" s="6"/>
      <c r="L1355" s="6"/>
      <c r="M1355" s="56"/>
      <c r="N1355" s="5"/>
      <c r="O1355" s="18"/>
    </row>
    <row r="1356" spans="9:15">
      <c r="I1356" s="33">
        <v>2707</v>
      </c>
      <c r="J1356" s="6"/>
      <c r="K1356" s="6"/>
      <c r="L1356" s="6"/>
      <c r="M1356" s="56"/>
      <c r="N1356" s="5"/>
      <c r="O1356" s="18"/>
    </row>
    <row r="1357" spans="9:15">
      <c r="I1357" s="33">
        <v>2709</v>
      </c>
      <c r="J1357" s="6"/>
      <c r="K1357" s="6"/>
      <c r="L1357" s="6"/>
      <c r="M1357" s="56"/>
      <c r="N1357" s="5"/>
      <c r="O1357" s="18"/>
    </row>
    <row r="1358" spans="9:15">
      <c r="I1358" s="33">
        <v>2711</v>
      </c>
      <c r="J1358" s="6"/>
      <c r="K1358" s="6"/>
      <c r="L1358" s="6"/>
      <c r="M1358" s="56"/>
      <c r="N1358" s="5"/>
      <c r="O1358" s="18"/>
    </row>
    <row r="1359" spans="9:15">
      <c r="I1359" s="33">
        <v>2713</v>
      </c>
      <c r="J1359" s="6"/>
      <c r="K1359" s="6"/>
      <c r="L1359" s="6"/>
      <c r="M1359" s="56"/>
      <c r="N1359" s="5"/>
      <c r="O1359" s="18"/>
    </row>
    <row r="1360" spans="9:15">
      <c r="I1360" s="33">
        <v>2715</v>
      </c>
      <c r="J1360" s="6"/>
      <c r="K1360" s="6"/>
      <c r="L1360" s="6"/>
      <c r="M1360" s="56"/>
      <c r="N1360" s="5"/>
      <c r="O1360" s="18"/>
    </row>
    <row r="1361" spans="9:15">
      <c r="I1361" s="33">
        <v>2717</v>
      </c>
      <c r="J1361" s="6"/>
      <c r="K1361" s="6"/>
      <c r="L1361" s="6"/>
      <c r="M1361" s="56"/>
      <c r="N1361" s="5"/>
      <c r="O1361" s="18"/>
    </row>
    <row r="1362" spans="9:15">
      <c r="I1362" s="33">
        <v>2719</v>
      </c>
      <c r="J1362" s="6"/>
      <c r="K1362" s="6"/>
      <c r="L1362" s="6"/>
      <c r="M1362" s="56"/>
      <c r="N1362" s="5"/>
      <c r="O1362" s="18"/>
    </row>
    <row r="1363" spans="9:15">
      <c r="I1363" s="33">
        <v>2721</v>
      </c>
      <c r="J1363" s="6"/>
      <c r="K1363" s="6"/>
      <c r="L1363" s="6"/>
      <c r="M1363" s="56"/>
      <c r="N1363" s="5"/>
      <c r="O1363" s="18"/>
    </row>
    <row r="1364" spans="9:15">
      <c r="I1364" s="33">
        <v>2723</v>
      </c>
      <c r="J1364" s="6"/>
      <c r="K1364" s="6"/>
      <c r="L1364" s="6"/>
      <c r="M1364" s="56"/>
      <c r="N1364" s="5"/>
      <c r="O1364" s="18"/>
    </row>
    <row r="1365" spans="9:15">
      <c r="I1365" s="33">
        <v>2725</v>
      </c>
      <c r="J1365" s="6"/>
      <c r="K1365" s="6"/>
      <c r="L1365" s="6"/>
      <c r="M1365" s="56"/>
      <c r="N1365" s="5"/>
      <c r="O1365" s="18"/>
    </row>
    <row r="1366" spans="9:15">
      <c r="I1366" s="33">
        <v>2727</v>
      </c>
      <c r="J1366" s="6"/>
      <c r="K1366" s="6"/>
      <c r="L1366" s="6"/>
      <c r="M1366" s="56"/>
      <c r="N1366" s="5"/>
      <c r="O1366" s="18"/>
    </row>
    <row r="1367" spans="9:15">
      <c r="I1367" s="33">
        <v>2729</v>
      </c>
      <c r="J1367" s="6"/>
      <c r="K1367" s="6"/>
      <c r="L1367" s="6"/>
      <c r="M1367" s="56"/>
      <c r="N1367" s="5"/>
      <c r="O1367" s="18"/>
    </row>
    <row r="1368" spans="9:15">
      <c r="I1368" s="33">
        <v>2731</v>
      </c>
      <c r="J1368" s="6"/>
      <c r="K1368" s="6"/>
      <c r="L1368" s="6"/>
      <c r="M1368" s="56"/>
      <c r="N1368" s="5"/>
      <c r="O1368" s="18"/>
    </row>
    <row r="1369" spans="9:15">
      <c r="I1369" s="33">
        <v>2733</v>
      </c>
      <c r="J1369" s="6"/>
      <c r="K1369" s="6"/>
      <c r="L1369" s="6"/>
      <c r="M1369" s="56"/>
      <c r="N1369" s="5"/>
      <c r="O1369" s="18"/>
    </row>
    <row r="1370" spans="9:15">
      <c r="I1370" s="33">
        <v>2735</v>
      </c>
      <c r="J1370" s="6"/>
      <c r="K1370" s="6"/>
      <c r="L1370" s="6"/>
      <c r="M1370" s="56"/>
      <c r="N1370" s="5"/>
      <c r="O1370" s="18"/>
    </row>
    <row r="1371" spans="9:15">
      <c r="I1371" s="33">
        <v>2737</v>
      </c>
      <c r="J1371" s="6"/>
      <c r="K1371" s="6"/>
      <c r="L1371" s="6"/>
      <c r="M1371" s="56"/>
      <c r="N1371" s="5"/>
      <c r="O1371" s="18"/>
    </row>
    <row r="1372" spans="9:15">
      <c r="I1372" s="33">
        <v>2739</v>
      </c>
      <c r="J1372" s="6"/>
      <c r="K1372" s="6"/>
      <c r="L1372" s="6"/>
      <c r="M1372" s="56"/>
      <c r="N1372" s="5"/>
      <c r="O1372" s="18"/>
    </row>
    <row r="1373" spans="9:15">
      <c r="I1373" s="33">
        <v>2741</v>
      </c>
      <c r="J1373" s="6"/>
      <c r="K1373" s="6"/>
      <c r="L1373" s="6"/>
      <c r="M1373" s="56"/>
      <c r="N1373" s="5"/>
      <c r="O1373" s="18"/>
    </row>
    <row r="1374" spans="9:15">
      <c r="I1374" s="33">
        <v>2743</v>
      </c>
      <c r="J1374" s="6"/>
      <c r="K1374" s="6"/>
      <c r="L1374" s="6"/>
      <c r="M1374" s="56"/>
      <c r="N1374" s="5"/>
      <c r="O1374" s="18"/>
    </row>
    <row r="1375" spans="9:15">
      <c r="I1375" s="33">
        <v>2745</v>
      </c>
      <c r="J1375" s="6"/>
      <c r="K1375" s="6"/>
      <c r="L1375" s="6"/>
      <c r="M1375" s="56"/>
      <c r="N1375" s="5"/>
      <c r="O1375" s="18"/>
    </row>
    <row r="1376" spans="9:15">
      <c r="I1376" s="33">
        <v>2747</v>
      </c>
      <c r="J1376" s="6"/>
      <c r="K1376" s="6"/>
      <c r="L1376" s="6"/>
      <c r="M1376" s="56"/>
      <c r="N1376" s="5"/>
      <c r="O1376" s="18"/>
    </row>
    <row r="1377" spans="9:15">
      <c r="I1377" s="33">
        <v>2749</v>
      </c>
      <c r="J1377" s="6"/>
      <c r="K1377" s="6"/>
      <c r="L1377" s="6"/>
      <c r="M1377" s="56"/>
      <c r="N1377" s="5"/>
      <c r="O1377" s="18"/>
    </row>
    <row r="1378" spans="9:15">
      <c r="I1378" s="33">
        <v>2751</v>
      </c>
      <c r="J1378" s="6"/>
      <c r="K1378" s="6"/>
      <c r="L1378" s="6"/>
      <c r="M1378" s="56"/>
      <c r="N1378" s="5"/>
      <c r="O1378" s="18"/>
    </row>
    <row r="1379" spans="9:15">
      <c r="I1379" s="33">
        <v>2753</v>
      </c>
      <c r="J1379" s="6"/>
      <c r="K1379" s="6"/>
      <c r="L1379" s="6"/>
      <c r="M1379" s="56"/>
      <c r="N1379" s="5"/>
      <c r="O1379" s="18"/>
    </row>
    <row r="1380" spans="9:15">
      <c r="I1380" s="33">
        <v>2755</v>
      </c>
      <c r="J1380" s="6"/>
      <c r="K1380" s="6"/>
      <c r="L1380" s="6"/>
      <c r="M1380" s="56"/>
      <c r="N1380" s="5"/>
      <c r="O1380" s="18"/>
    </row>
    <row r="1381" spans="9:15">
      <c r="I1381" s="33">
        <v>2757</v>
      </c>
      <c r="J1381" s="6"/>
      <c r="K1381" s="6"/>
      <c r="L1381" s="6"/>
      <c r="M1381" s="56"/>
      <c r="N1381" s="5"/>
      <c r="O1381" s="18"/>
    </row>
    <row r="1382" spans="9:15">
      <c r="I1382" s="33">
        <v>2759</v>
      </c>
      <c r="J1382" s="6"/>
      <c r="K1382" s="6"/>
      <c r="L1382" s="6"/>
      <c r="M1382" s="56"/>
      <c r="N1382" s="5"/>
      <c r="O1382" s="18"/>
    </row>
    <row r="1383" spans="9:15">
      <c r="I1383" s="33">
        <v>2761</v>
      </c>
      <c r="J1383" s="6"/>
      <c r="K1383" s="6"/>
      <c r="L1383" s="6"/>
      <c r="M1383" s="56"/>
      <c r="N1383" s="5"/>
      <c r="O1383" s="18"/>
    </row>
    <row r="1384" spans="9:15">
      <c r="I1384" s="33">
        <v>2763</v>
      </c>
      <c r="J1384" s="6"/>
      <c r="K1384" s="6"/>
      <c r="L1384" s="6"/>
      <c r="M1384" s="56"/>
      <c r="N1384" s="5"/>
      <c r="O1384" s="18"/>
    </row>
    <row r="1385" spans="9:15">
      <c r="I1385" s="33">
        <v>2765</v>
      </c>
      <c r="J1385" s="6"/>
      <c r="K1385" s="6"/>
      <c r="L1385" s="6"/>
      <c r="M1385" s="56"/>
      <c r="N1385" s="5"/>
      <c r="O1385" s="18"/>
    </row>
    <row r="1386" spans="9:15">
      <c r="I1386" s="33">
        <v>2767</v>
      </c>
      <c r="J1386" s="6"/>
      <c r="K1386" s="6"/>
      <c r="L1386" s="6"/>
      <c r="M1386" s="56"/>
      <c r="N1386" s="5"/>
      <c r="O1386" s="18"/>
    </row>
    <row r="1387" spans="9:15">
      <c r="I1387" s="33">
        <v>2769</v>
      </c>
      <c r="J1387" s="6"/>
      <c r="K1387" s="6"/>
      <c r="L1387" s="6"/>
      <c r="M1387" s="56"/>
      <c r="N1387" s="5"/>
      <c r="O1387" s="18"/>
    </row>
    <row r="1388" spans="9:15">
      <c r="I1388" s="33">
        <v>2771</v>
      </c>
      <c r="J1388" s="6"/>
      <c r="K1388" s="6"/>
      <c r="L1388" s="6"/>
      <c r="M1388" s="56"/>
      <c r="N1388" s="5"/>
      <c r="O1388" s="18"/>
    </row>
    <row r="1389" spans="9:15">
      <c r="I1389" s="33">
        <v>2773</v>
      </c>
      <c r="J1389" s="6"/>
      <c r="K1389" s="6"/>
      <c r="L1389" s="6"/>
      <c r="M1389" s="56"/>
      <c r="N1389" s="5"/>
      <c r="O1389" s="18"/>
    </row>
    <row r="1390" spans="9:15">
      <c r="I1390" s="33">
        <v>2775</v>
      </c>
      <c r="J1390" s="6"/>
      <c r="K1390" s="6"/>
      <c r="L1390" s="6"/>
      <c r="M1390" s="56"/>
      <c r="N1390" s="5"/>
      <c r="O1390" s="18"/>
    </row>
    <row r="1391" spans="9:15">
      <c r="I1391" s="33">
        <v>2777</v>
      </c>
      <c r="J1391" s="6"/>
      <c r="K1391" s="6"/>
      <c r="L1391" s="6"/>
      <c r="M1391" s="56"/>
      <c r="N1391" s="5"/>
      <c r="O1391" s="18"/>
    </row>
    <row r="1392" spans="9:15">
      <c r="I1392" s="33">
        <v>2779</v>
      </c>
      <c r="J1392" s="6"/>
      <c r="K1392" s="6"/>
      <c r="L1392" s="6"/>
      <c r="M1392" s="56"/>
      <c r="N1392" s="5"/>
      <c r="O1392" s="18"/>
    </row>
    <row r="1393" spans="9:15">
      <c r="I1393" s="33">
        <v>2781</v>
      </c>
      <c r="J1393" s="6"/>
      <c r="K1393" s="6"/>
      <c r="L1393" s="6"/>
      <c r="M1393" s="56"/>
      <c r="N1393" s="5"/>
      <c r="O1393" s="18"/>
    </row>
    <row r="1394" spans="9:15">
      <c r="I1394" s="33">
        <v>2783</v>
      </c>
      <c r="J1394" s="6"/>
      <c r="K1394" s="6"/>
      <c r="L1394" s="6"/>
      <c r="M1394" s="56"/>
      <c r="N1394" s="5"/>
      <c r="O1394" s="18"/>
    </row>
    <row r="1395" spans="9:15">
      <c r="I1395" s="33">
        <v>2785</v>
      </c>
      <c r="J1395" s="6"/>
      <c r="K1395" s="6"/>
      <c r="L1395" s="6"/>
      <c r="M1395" s="56"/>
      <c r="N1395" s="5"/>
      <c r="O1395" s="18"/>
    </row>
    <row r="1396" spans="9:15">
      <c r="I1396" s="33">
        <v>2787</v>
      </c>
      <c r="J1396" s="6"/>
      <c r="K1396" s="6"/>
      <c r="L1396" s="6"/>
      <c r="M1396" s="56"/>
      <c r="N1396" s="5"/>
      <c r="O1396" s="18"/>
    </row>
    <row r="1397" spans="9:15">
      <c r="I1397" s="33">
        <v>2789</v>
      </c>
      <c r="J1397" s="6"/>
      <c r="K1397" s="6"/>
      <c r="L1397" s="6"/>
      <c r="M1397" s="56"/>
      <c r="N1397" s="5"/>
      <c r="O1397" s="18"/>
    </row>
    <row r="1398" spans="9:15">
      <c r="I1398" s="33">
        <v>2791</v>
      </c>
      <c r="J1398" s="6"/>
      <c r="K1398" s="6"/>
      <c r="L1398" s="6"/>
      <c r="M1398" s="56"/>
      <c r="N1398" s="5"/>
      <c r="O1398" s="18"/>
    </row>
    <row r="1399" spans="9:15">
      <c r="I1399" s="33">
        <v>2793</v>
      </c>
      <c r="J1399" s="6"/>
      <c r="K1399" s="6"/>
      <c r="L1399" s="6"/>
      <c r="M1399" s="56"/>
      <c r="N1399" s="5"/>
      <c r="O1399" s="18"/>
    </row>
    <row r="1400" spans="9:15">
      <c r="I1400" s="33">
        <v>2795</v>
      </c>
      <c r="J1400" s="6"/>
      <c r="K1400" s="6"/>
      <c r="L1400" s="6"/>
      <c r="M1400" s="56"/>
      <c r="N1400" s="5"/>
      <c r="O1400" s="18"/>
    </row>
    <row r="1401" spans="9:15">
      <c r="I1401" s="33">
        <v>2797</v>
      </c>
      <c r="J1401" s="6"/>
      <c r="K1401" s="6"/>
      <c r="L1401" s="6"/>
      <c r="M1401" s="56"/>
      <c r="N1401" s="5"/>
      <c r="O1401" s="18"/>
    </row>
    <row r="1402" spans="9:15">
      <c r="I1402" s="33">
        <v>2799</v>
      </c>
      <c r="J1402" s="6"/>
      <c r="K1402" s="6"/>
      <c r="L1402" s="6"/>
      <c r="M1402" s="56"/>
      <c r="N1402" s="5"/>
      <c r="O1402" s="18"/>
    </row>
    <row r="1403" spans="9:15">
      <c r="I1403" s="33">
        <v>2801</v>
      </c>
      <c r="J1403" s="6"/>
      <c r="K1403" s="6"/>
      <c r="L1403" s="6"/>
      <c r="M1403" s="56"/>
      <c r="N1403" s="5"/>
      <c r="O1403" s="18"/>
    </row>
    <row r="1404" spans="9:15">
      <c r="I1404" s="33">
        <v>2803</v>
      </c>
      <c r="J1404" s="6"/>
      <c r="K1404" s="6"/>
      <c r="L1404" s="6"/>
      <c r="M1404" s="56"/>
      <c r="N1404" s="5"/>
      <c r="O1404" s="18"/>
    </row>
    <row r="1405" spans="9:15">
      <c r="I1405" s="33">
        <v>2805</v>
      </c>
      <c r="J1405" s="6"/>
      <c r="K1405" s="6"/>
      <c r="L1405" s="6"/>
      <c r="M1405" s="56"/>
      <c r="N1405" s="5"/>
      <c r="O1405" s="18"/>
    </row>
    <row r="1406" spans="9:15">
      <c r="I1406" s="33">
        <v>2807</v>
      </c>
      <c r="J1406" s="6"/>
      <c r="K1406" s="6"/>
      <c r="L1406" s="6"/>
      <c r="M1406" s="56"/>
      <c r="N1406" s="5"/>
      <c r="O1406" s="18"/>
    </row>
    <row r="1407" spans="9:15">
      <c r="I1407" s="33">
        <v>2809</v>
      </c>
      <c r="J1407" s="6"/>
      <c r="K1407" s="6"/>
      <c r="L1407" s="6"/>
      <c r="M1407" s="56"/>
      <c r="N1407" s="5"/>
      <c r="O1407" s="18"/>
    </row>
    <row r="1408" spans="9:15">
      <c r="I1408" s="33">
        <v>2811</v>
      </c>
      <c r="J1408" s="6"/>
      <c r="K1408" s="6"/>
      <c r="L1408" s="6"/>
      <c r="M1408" s="56"/>
      <c r="N1408" s="5"/>
      <c r="O1408" s="18"/>
    </row>
    <row r="1409" spans="9:15">
      <c r="I1409" s="33">
        <v>2813</v>
      </c>
      <c r="J1409" s="6"/>
      <c r="K1409" s="6"/>
      <c r="L1409" s="6"/>
      <c r="M1409" s="56"/>
      <c r="N1409" s="5"/>
      <c r="O1409" s="18"/>
    </row>
    <row r="1410" spans="9:15">
      <c r="I1410" s="33">
        <v>2815</v>
      </c>
      <c r="J1410" s="6"/>
      <c r="K1410" s="6"/>
      <c r="L1410" s="6"/>
      <c r="M1410" s="56"/>
      <c r="N1410" s="5"/>
      <c r="O1410" s="18"/>
    </row>
    <row r="1411" spans="9:15">
      <c r="I1411" s="33">
        <v>2817</v>
      </c>
      <c r="J1411" s="6"/>
      <c r="K1411" s="6"/>
      <c r="L1411" s="6"/>
      <c r="M1411" s="56"/>
      <c r="N1411" s="5"/>
      <c r="O1411" s="18"/>
    </row>
    <row r="1412" spans="9:15">
      <c r="I1412" s="33">
        <v>2819</v>
      </c>
      <c r="J1412" s="6"/>
      <c r="K1412" s="6"/>
      <c r="L1412" s="6"/>
      <c r="M1412" s="56"/>
      <c r="N1412" s="5"/>
      <c r="O1412" s="18"/>
    </row>
    <row r="1413" spans="9:15">
      <c r="I1413" s="33">
        <v>2821</v>
      </c>
      <c r="J1413" s="6"/>
      <c r="K1413" s="6"/>
      <c r="L1413" s="6"/>
      <c r="M1413" s="56"/>
      <c r="N1413" s="5"/>
      <c r="O1413" s="18"/>
    </row>
    <row r="1414" spans="9:15">
      <c r="I1414" s="33">
        <v>2823</v>
      </c>
      <c r="J1414" s="6"/>
      <c r="K1414" s="6"/>
      <c r="L1414" s="6"/>
      <c r="M1414" s="56"/>
      <c r="N1414" s="5"/>
      <c r="O1414" s="18"/>
    </row>
    <row r="1415" spans="9:15">
      <c r="I1415" s="33">
        <v>2825</v>
      </c>
      <c r="J1415" s="6"/>
      <c r="K1415" s="6"/>
      <c r="L1415" s="6"/>
      <c r="M1415" s="56"/>
      <c r="N1415" s="5"/>
      <c r="O1415" s="18"/>
    </row>
    <row r="1416" spans="9:15">
      <c r="I1416" s="33">
        <v>2827</v>
      </c>
      <c r="J1416" s="6"/>
      <c r="K1416" s="6"/>
      <c r="L1416" s="6"/>
      <c r="M1416" s="56"/>
      <c r="N1416" s="5"/>
      <c r="O1416" s="18"/>
    </row>
    <row r="1417" spans="9:15">
      <c r="I1417" s="33">
        <v>2829</v>
      </c>
      <c r="J1417" s="6"/>
      <c r="K1417" s="6"/>
      <c r="L1417" s="6"/>
      <c r="M1417" s="56"/>
      <c r="N1417" s="5"/>
      <c r="O1417" s="18"/>
    </row>
    <row r="1418" spans="9:15">
      <c r="I1418" s="33">
        <v>2831</v>
      </c>
      <c r="J1418" s="6"/>
      <c r="K1418" s="6"/>
      <c r="L1418" s="6"/>
      <c r="M1418" s="56"/>
      <c r="N1418" s="5"/>
      <c r="O1418" s="18"/>
    </row>
    <row r="1419" spans="9:15">
      <c r="I1419" s="33">
        <v>2833</v>
      </c>
      <c r="J1419" s="6"/>
      <c r="K1419" s="6"/>
      <c r="L1419" s="6"/>
      <c r="M1419" s="56"/>
      <c r="N1419" s="5"/>
      <c r="O1419" s="18"/>
    </row>
    <row r="1420" spans="9:15">
      <c r="I1420" s="33">
        <v>2835</v>
      </c>
      <c r="J1420" s="6"/>
      <c r="K1420" s="6"/>
      <c r="L1420" s="6"/>
      <c r="M1420" s="56"/>
      <c r="N1420" s="5"/>
      <c r="O1420" s="18"/>
    </row>
    <row r="1421" spans="9:15">
      <c r="I1421" s="33">
        <v>2837</v>
      </c>
      <c r="J1421" s="6"/>
      <c r="K1421" s="6"/>
      <c r="L1421" s="6"/>
      <c r="M1421" s="56"/>
      <c r="N1421" s="5"/>
      <c r="O1421" s="18"/>
    </row>
    <row r="1422" spans="9:15">
      <c r="I1422" s="33">
        <v>2839</v>
      </c>
      <c r="J1422" s="6"/>
      <c r="K1422" s="6"/>
      <c r="L1422" s="6"/>
      <c r="M1422" s="56"/>
      <c r="N1422" s="5"/>
      <c r="O1422" s="18"/>
    </row>
    <row r="1423" spans="9:15">
      <c r="I1423" s="33">
        <v>2841</v>
      </c>
      <c r="J1423" s="6"/>
      <c r="K1423" s="6"/>
      <c r="L1423" s="6"/>
      <c r="M1423" s="56"/>
      <c r="N1423" s="5"/>
      <c r="O1423" s="18"/>
    </row>
    <row r="1424" spans="9:15">
      <c r="I1424" s="33">
        <v>2843</v>
      </c>
      <c r="J1424" s="6"/>
      <c r="K1424" s="6"/>
      <c r="L1424" s="6"/>
      <c r="M1424" s="56"/>
      <c r="N1424" s="5"/>
      <c r="O1424" s="18"/>
    </row>
    <row r="1425" spans="9:15">
      <c r="I1425" s="33">
        <v>2845</v>
      </c>
      <c r="J1425" s="6"/>
      <c r="K1425" s="6"/>
      <c r="L1425" s="6"/>
      <c r="M1425" s="56"/>
      <c r="N1425" s="5"/>
      <c r="O1425" s="18"/>
    </row>
    <row r="1426" spans="9:15">
      <c r="I1426" s="33">
        <v>2847</v>
      </c>
      <c r="J1426" s="6"/>
      <c r="K1426" s="6"/>
      <c r="L1426" s="6"/>
      <c r="M1426" s="56"/>
      <c r="N1426" s="5"/>
      <c r="O1426" s="18"/>
    </row>
    <row r="1427" spans="9:15">
      <c r="I1427" s="33">
        <v>2849</v>
      </c>
      <c r="J1427" s="6"/>
      <c r="K1427" s="6"/>
      <c r="L1427" s="6"/>
      <c r="M1427" s="56"/>
      <c r="N1427" s="5"/>
      <c r="O1427" s="18"/>
    </row>
    <row r="1428" spans="9:15">
      <c r="I1428" s="33">
        <v>2851</v>
      </c>
      <c r="J1428" s="6"/>
      <c r="K1428" s="6"/>
      <c r="L1428" s="6"/>
      <c r="M1428" s="56"/>
      <c r="N1428" s="5"/>
      <c r="O1428" s="18"/>
    </row>
    <row r="1429" spans="9:15">
      <c r="I1429" s="33">
        <v>2853</v>
      </c>
      <c r="J1429" s="6"/>
      <c r="K1429" s="6"/>
      <c r="L1429" s="6"/>
      <c r="M1429" s="56"/>
      <c r="N1429" s="5"/>
      <c r="O1429" s="18"/>
    </row>
    <row r="1430" spans="9:15">
      <c r="I1430" s="33">
        <v>2855</v>
      </c>
      <c r="J1430" s="6"/>
      <c r="K1430" s="6"/>
      <c r="L1430" s="6"/>
      <c r="M1430" s="56"/>
      <c r="N1430" s="5"/>
      <c r="O1430" s="18"/>
    </row>
    <row r="1431" spans="9:15">
      <c r="I1431" s="33">
        <v>2857</v>
      </c>
      <c r="J1431" s="6"/>
      <c r="K1431" s="6"/>
      <c r="L1431" s="6"/>
      <c r="M1431" s="56"/>
      <c r="N1431" s="5"/>
      <c r="O1431" s="18"/>
    </row>
    <row r="1432" spans="9:15">
      <c r="I1432" s="33">
        <v>2859</v>
      </c>
      <c r="J1432" s="6"/>
      <c r="K1432" s="6"/>
      <c r="L1432" s="6"/>
      <c r="M1432" s="56"/>
      <c r="N1432" s="5"/>
      <c r="O1432" s="18"/>
    </row>
    <row r="1433" spans="9:15">
      <c r="I1433" s="33">
        <v>2861</v>
      </c>
      <c r="J1433" s="6"/>
      <c r="K1433" s="6"/>
      <c r="L1433" s="6"/>
      <c r="M1433" s="56"/>
      <c r="N1433" s="5"/>
      <c r="O1433" s="18"/>
    </row>
    <row r="1434" spans="9:15">
      <c r="I1434" s="33">
        <v>2863</v>
      </c>
      <c r="J1434" s="6"/>
      <c r="K1434" s="6"/>
      <c r="L1434" s="6"/>
      <c r="M1434" s="56"/>
      <c r="N1434" s="5"/>
      <c r="O1434" s="18"/>
    </row>
    <row r="1435" spans="9:15">
      <c r="I1435" s="33">
        <v>2865</v>
      </c>
      <c r="J1435" s="6"/>
      <c r="K1435" s="6"/>
      <c r="L1435" s="6"/>
      <c r="M1435" s="56"/>
      <c r="N1435" s="5"/>
      <c r="O1435" s="18"/>
    </row>
    <row r="1436" spans="9:15">
      <c r="I1436" s="33">
        <v>2867</v>
      </c>
      <c r="J1436" s="6"/>
      <c r="K1436" s="6"/>
      <c r="L1436" s="6"/>
      <c r="M1436" s="56"/>
      <c r="N1436" s="5"/>
      <c r="O1436" s="18"/>
    </row>
    <row r="1437" spans="9:15">
      <c r="I1437" s="33">
        <v>2869</v>
      </c>
      <c r="J1437" s="6"/>
      <c r="K1437" s="6"/>
      <c r="L1437" s="6"/>
      <c r="M1437" s="56"/>
      <c r="N1437" s="5"/>
      <c r="O1437" s="18"/>
    </row>
    <row r="1438" spans="9:15">
      <c r="I1438" s="33">
        <v>2871</v>
      </c>
      <c r="J1438" s="6"/>
      <c r="K1438" s="6"/>
      <c r="L1438" s="6"/>
      <c r="M1438" s="56"/>
      <c r="N1438" s="5"/>
      <c r="O1438" s="18"/>
    </row>
    <row r="1439" spans="9:15">
      <c r="I1439" s="33">
        <v>2873</v>
      </c>
      <c r="J1439" s="6"/>
      <c r="K1439" s="6"/>
      <c r="L1439" s="6"/>
      <c r="M1439" s="56"/>
      <c r="N1439" s="5"/>
      <c r="O1439" s="18"/>
    </row>
    <row r="1440" spans="9:15">
      <c r="I1440" s="33">
        <v>2875</v>
      </c>
      <c r="J1440" s="6"/>
      <c r="K1440" s="6"/>
      <c r="L1440" s="6"/>
      <c r="M1440" s="56"/>
      <c r="N1440" s="5"/>
      <c r="O1440" s="18"/>
    </row>
    <row r="1441" spans="9:15">
      <c r="I1441" s="33">
        <v>2877</v>
      </c>
      <c r="J1441" s="6"/>
      <c r="K1441" s="6"/>
      <c r="L1441" s="6"/>
      <c r="M1441" s="56"/>
      <c r="N1441" s="5"/>
      <c r="O1441" s="18"/>
    </row>
    <row r="1442" spans="9:15">
      <c r="I1442" s="33">
        <v>2879</v>
      </c>
      <c r="J1442" s="6"/>
      <c r="K1442" s="6"/>
      <c r="L1442" s="6"/>
      <c r="M1442" s="56"/>
      <c r="N1442" s="5"/>
      <c r="O1442" s="18"/>
    </row>
    <row r="1443" spans="9:15">
      <c r="I1443" s="33">
        <v>2881</v>
      </c>
      <c r="J1443" s="6"/>
      <c r="K1443" s="6"/>
      <c r="L1443" s="6"/>
      <c r="M1443" s="56"/>
      <c r="N1443" s="5"/>
      <c r="O1443" s="18"/>
    </row>
    <row r="1444" spans="9:15">
      <c r="I1444" s="33">
        <v>2883</v>
      </c>
      <c r="J1444" s="6"/>
      <c r="K1444" s="6"/>
      <c r="L1444" s="6"/>
      <c r="M1444" s="56"/>
      <c r="N1444" s="5"/>
      <c r="O1444" s="18"/>
    </row>
    <row r="1445" spans="9:15">
      <c r="I1445" s="33">
        <v>2885</v>
      </c>
      <c r="J1445" s="6"/>
      <c r="K1445" s="6"/>
      <c r="L1445" s="6"/>
      <c r="M1445" s="56"/>
      <c r="N1445" s="5"/>
      <c r="O1445" s="18"/>
    </row>
    <row r="1446" spans="9:15">
      <c r="I1446" s="33">
        <v>2887</v>
      </c>
      <c r="J1446" s="6"/>
      <c r="K1446" s="6"/>
      <c r="L1446" s="6"/>
      <c r="M1446" s="56"/>
      <c r="N1446" s="5"/>
      <c r="O1446" s="18"/>
    </row>
    <row r="1447" spans="9:15">
      <c r="I1447" s="33">
        <v>2889</v>
      </c>
      <c r="J1447" s="6"/>
      <c r="K1447" s="6"/>
      <c r="L1447" s="6"/>
      <c r="M1447" s="56"/>
      <c r="N1447" s="5"/>
      <c r="O1447" s="18"/>
    </row>
    <row r="1448" spans="9:15">
      <c r="I1448" s="33">
        <v>2891</v>
      </c>
      <c r="J1448" s="6"/>
      <c r="K1448" s="6"/>
      <c r="L1448" s="6"/>
      <c r="M1448" s="56"/>
      <c r="N1448" s="5"/>
      <c r="O1448" s="18"/>
    </row>
    <row r="1449" spans="9:15">
      <c r="I1449" s="33">
        <v>2893</v>
      </c>
      <c r="J1449" s="6"/>
      <c r="K1449" s="6"/>
      <c r="L1449" s="6"/>
      <c r="M1449" s="56"/>
      <c r="N1449" s="5"/>
      <c r="O1449" s="18"/>
    </row>
    <row r="1450" spans="9:15">
      <c r="I1450" s="33">
        <v>2895</v>
      </c>
      <c r="J1450" s="6"/>
      <c r="K1450" s="6"/>
      <c r="L1450" s="6"/>
      <c r="M1450" s="56"/>
      <c r="N1450" s="5"/>
      <c r="O1450" s="18"/>
    </row>
    <row r="1451" spans="9:15">
      <c r="I1451" s="33">
        <v>2897</v>
      </c>
      <c r="J1451" s="6"/>
      <c r="K1451" s="6"/>
      <c r="L1451" s="6"/>
      <c r="M1451" s="56"/>
      <c r="N1451" s="5"/>
      <c r="O1451" s="18"/>
    </row>
    <row r="1452" spans="9:15">
      <c r="I1452" s="33">
        <v>2899</v>
      </c>
      <c r="J1452" s="6"/>
      <c r="K1452" s="6"/>
      <c r="L1452" s="6"/>
      <c r="M1452" s="56"/>
      <c r="N1452" s="5"/>
      <c r="O1452" s="18"/>
    </row>
    <row r="1453" spans="9:15">
      <c r="I1453" s="33">
        <v>2901</v>
      </c>
      <c r="J1453" s="6"/>
      <c r="K1453" s="6"/>
      <c r="L1453" s="6"/>
      <c r="M1453" s="56"/>
      <c r="N1453" s="5"/>
      <c r="O1453" s="18"/>
    </row>
    <row r="1454" spans="9:15">
      <c r="I1454" s="33">
        <v>2903</v>
      </c>
      <c r="J1454" s="6"/>
      <c r="K1454" s="6"/>
      <c r="L1454" s="6"/>
      <c r="M1454" s="56"/>
      <c r="N1454" s="5"/>
      <c r="O1454" s="18"/>
    </row>
    <row r="1455" spans="9:15">
      <c r="I1455" s="33">
        <v>2905</v>
      </c>
      <c r="J1455" s="6"/>
      <c r="K1455" s="6"/>
      <c r="L1455" s="6"/>
      <c r="M1455" s="56"/>
      <c r="N1455" s="5"/>
      <c r="O1455" s="18"/>
    </row>
    <row r="1456" spans="9:15">
      <c r="I1456" s="33">
        <v>2907</v>
      </c>
      <c r="J1456" s="6"/>
      <c r="K1456" s="6"/>
      <c r="L1456" s="6"/>
      <c r="M1456" s="56"/>
      <c r="N1456" s="5"/>
      <c r="O1456" s="18"/>
    </row>
    <row r="1457" spans="9:15">
      <c r="I1457" s="33">
        <v>2909</v>
      </c>
      <c r="J1457" s="6"/>
      <c r="K1457" s="6"/>
      <c r="L1457" s="6"/>
      <c r="M1457" s="56"/>
      <c r="N1457" s="5"/>
      <c r="O1457" s="18"/>
    </row>
    <row r="1458" spans="9:15">
      <c r="I1458" s="33">
        <v>2911</v>
      </c>
      <c r="J1458" s="6"/>
      <c r="K1458" s="6"/>
      <c r="L1458" s="6"/>
      <c r="M1458" s="56"/>
      <c r="N1458" s="5"/>
      <c r="O1458" s="18"/>
    </row>
    <row r="1459" spans="9:15">
      <c r="I1459" s="33">
        <v>2913</v>
      </c>
      <c r="J1459" s="6"/>
      <c r="K1459" s="6"/>
      <c r="L1459" s="6"/>
      <c r="M1459" s="56"/>
      <c r="N1459" s="5"/>
      <c r="O1459" s="18"/>
    </row>
    <row r="1460" spans="9:15">
      <c r="I1460" s="33">
        <v>2915</v>
      </c>
      <c r="J1460" s="6"/>
      <c r="K1460" s="6"/>
      <c r="L1460" s="6"/>
      <c r="M1460" s="56"/>
      <c r="N1460" s="5"/>
      <c r="O1460" s="18"/>
    </row>
    <row r="1461" spans="9:15">
      <c r="I1461" s="33">
        <v>2917</v>
      </c>
      <c r="J1461" s="6"/>
      <c r="K1461" s="6"/>
      <c r="L1461" s="6"/>
      <c r="M1461" s="56"/>
      <c r="N1461" s="5"/>
      <c r="O1461" s="18"/>
    </row>
    <row r="1462" spans="9:15">
      <c r="I1462" s="33">
        <v>2919</v>
      </c>
      <c r="J1462" s="6"/>
      <c r="K1462" s="6"/>
      <c r="L1462" s="6"/>
      <c r="M1462" s="56"/>
      <c r="N1462" s="5"/>
      <c r="O1462" s="18"/>
    </row>
    <row r="1463" spans="9:15">
      <c r="I1463" s="33">
        <v>2921</v>
      </c>
      <c r="J1463" s="6"/>
      <c r="K1463" s="6"/>
      <c r="L1463" s="6"/>
      <c r="M1463" s="56"/>
      <c r="N1463" s="5"/>
      <c r="O1463" s="18"/>
    </row>
    <row r="1464" spans="9:15">
      <c r="I1464" s="33">
        <v>2923</v>
      </c>
      <c r="J1464" s="6"/>
      <c r="K1464" s="6"/>
      <c r="L1464" s="6"/>
      <c r="M1464" s="56"/>
      <c r="N1464" s="5"/>
      <c r="O1464" s="18"/>
    </row>
    <row r="1465" spans="9:15">
      <c r="I1465" s="33">
        <v>2925</v>
      </c>
      <c r="J1465" s="6"/>
      <c r="K1465" s="6"/>
      <c r="L1465" s="6"/>
      <c r="M1465" s="56"/>
      <c r="N1465" s="5"/>
      <c r="O1465" s="18"/>
    </row>
    <row r="1466" spans="9:15">
      <c r="I1466" s="33">
        <v>2927</v>
      </c>
      <c r="J1466" s="6"/>
      <c r="K1466" s="6"/>
      <c r="L1466" s="6"/>
      <c r="M1466" s="56"/>
      <c r="N1466" s="5"/>
      <c r="O1466" s="18"/>
    </row>
    <row r="1467" spans="9:15">
      <c r="I1467" s="33">
        <v>2929</v>
      </c>
      <c r="J1467" s="6"/>
      <c r="K1467" s="6"/>
      <c r="L1467" s="6"/>
      <c r="M1467" s="56"/>
      <c r="N1467" s="5"/>
      <c r="O1467" s="18"/>
    </row>
    <row r="1468" spans="9:15">
      <c r="I1468" s="33">
        <v>2931</v>
      </c>
      <c r="J1468" s="6"/>
      <c r="K1468" s="6"/>
      <c r="L1468" s="6"/>
      <c r="M1468" s="56"/>
      <c r="N1468" s="5"/>
      <c r="O1468" s="18"/>
    </row>
    <row r="1469" spans="9:15">
      <c r="I1469" s="33">
        <v>2933</v>
      </c>
      <c r="J1469" s="6"/>
      <c r="K1469" s="6"/>
      <c r="L1469" s="6"/>
      <c r="M1469" s="56"/>
      <c r="N1469" s="5"/>
      <c r="O1469" s="18"/>
    </row>
    <row r="1470" spans="9:15">
      <c r="I1470" s="33">
        <v>2935</v>
      </c>
      <c r="J1470" s="6"/>
      <c r="K1470" s="6"/>
      <c r="L1470" s="6"/>
      <c r="M1470" s="56"/>
      <c r="N1470" s="5"/>
      <c r="O1470" s="18"/>
    </row>
    <row r="1471" spans="9:15">
      <c r="I1471" s="33">
        <v>2937</v>
      </c>
      <c r="J1471" s="6"/>
      <c r="K1471" s="6"/>
      <c r="L1471" s="6"/>
      <c r="M1471" s="56"/>
      <c r="N1471" s="5"/>
      <c r="O1471" s="18"/>
    </row>
    <row r="1472" spans="9:15">
      <c r="I1472" s="33">
        <v>2939</v>
      </c>
      <c r="J1472" s="6"/>
      <c r="K1472" s="6"/>
      <c r="L1472" s="6"/>
      <c r="M1472" s="56"/>
      <c r="N1472" s="5"/>
      <c r="O1472" s="18"/>
    </row>
    <row r="1473" spans="9:15">
      <c r="I1473" s="33">
        <v>2941</v>
      </c>
      <c r="J1473" s="6"/>
      <c r="K1473" s="6"/>
      <c r="L1473" s="6"/>
      <c r="M1473" s="56"/>
      <c r="N1473" s="5"/>
      <c r="O1473" s="18"/>
    </row>
    <row r="1474" spans="9:15">
      <c r="I1474" s="33">
        <v>2943</v>
      </c>
      <c r="J1474" s="6"/>
      <c r="K1474" s="6"/>
      <c r="L1474" s="6"/>
      <c r="M1474" s="56"/>
      <c r="N1474" s="5"/>
      <c r="O1474" s="18"/>
    </row>
    <row r="1475" spans="9:15">
      <c r="I1475" s="33">
        <v>2945</v>
      </c>
      <c r="J1475" s="6"/>
      <c r="K1475" s="6"/>
      <c r="L1475" s="6"/>
      <c r="M1475" s="56"/>
      <c r="N1475" s="5"/>
      <c r="O1475" s="18"/>
    </row>
    <row r="1476" spans="9:15">
      <c r="I1476" s="33">
        <v>2947</v>
      </c>
      <c r="J1476" s="6"/>
      <c r="K1476" s="6"/>
      <c r="L1476" s="6"/>
      <c r="M1476" s="56"/>
      <c r="N1476" s="5"/>
      <c r="O1476" s="18"/>
    </row>
    <row r="1477" spans="9:15">
      <c r="I1477" s="33">
        <v>2949</v>
      </c>
      <c r="J1477" s="6"/>
      <c r="K1477" s="6"/>
      <c r="L1477" s="6"/>
      <c r="M1477" s="56"/>
      <c r="N1477" s="5"/>
      <c r="O1477" s="18"/>
    </row>
    <row r="1478" spans="9:15">
      <c r="I1478" s="33">
        <v>2951</v>
      </c>
      <c r="J1478" s="6"/>
      <c r="K1478" s="6"/>
      <c r="L1478" s="6"/>
      <c r="M1478" s="56"/>
      <c r="N1478" s="5"/>
      <c r="O1478" s="18"/>
    </row>
    <row r="1479" spans="9:15">
      <c r="I1479" s="33">
        <v>2953</v>
      </c>
      <c r="J1479" s="6"/>
      <c r="K1479" s="6"/>
      <c r="L1479" s="6"/>
      <c r="M1479" s="56"/>
      <c r="N1479" s="5"/>
      <c r="O1479" s="18"/>
    </row>
    <row r="1480" spans="9:15">
      <c r="I1480" s="33">
        <v>2955</v>
      </c>
      <c r="J1480" s="6"/>
      <c r="K1480" s="6"/>
      <c r="L1480" s="6"/>
      <c r="M1480" s="56"/>
      <c r="N1480" s="5"/>
      <c r="O1480" s="18"/>
    </row>
    <row r="1481" spans="9:15">
      <c r="I1481" s="33">
        <v>2957</v>
      </c>
      <c r="J1481" s="6"/>
      <c r="K1481" s="6"/>
      <c r="L1481" s="6"/>
      <c r="M1481" s="56"/>
      <c r="N1481" s="5"/>
      <c r="O1481" s="18"/>
    </row>
    <row r="1482" spans="9:15">
      <c r="I1482" s="33">
        <v>2959</v>
      </c>
      <c r="J1482" s="6"/>
      <c r="K1482" s="6"/>
      <c r="L1482" s="6"/>
      <c r="M1482" s="56"/>
      <c r="N1482" s="5"/>
      <c r="O1482" s="18"/>
    </row>
    <row r="1483" spans="9:15">
      <c r="I1483" s="33">
        <v>2961</v>
      </c>
      <c r="J1483" s="6"/>
      <c r="K1483" s="6"/>
      <c r="L1483" s="6"/>
      <c r="M1483" s="56"/>
      <c r="N1483" s="5"/>
      <c r="O1483" s="18"/>
    </row>
    <row r="1484" spans="9:15">
      <c r="I1484" s="33">
        <v>2963</v>
      </c>
      <c r="J1484" s="6"/>
      <c r="K1484" s="6"/>
      <c r="L1484" s="6"/>
      <c r="M1484" s="56"/>
      <c r="N1484" s="5"/>
      <c r="O1484" s="18"/>
    </row>
    <row r="1485" spans="9:15">
      <c r="I1485" s="33">
        <v>2965</v>
      </c>
      <c r="J1485" s="6"/>
      <c r="K1485" s="6"/>
      <c r="L1485" s="6"/>
      <c r="M1485" s="56"/>
      <c r="N1485" s="5"/>
      <c r="O1485" s="18"/>
    </row>
    <row r="1486" spans="9:15">
      <c r="I1486" s="33">
        <v>2967</v>
      </c>
      <c r="J1486" s="6"/>
      <c r="K1486" s="6"/>
      <c r="L1486" s="6"/>
      <c r="M1486" s="56"/>
      <c r="N1486" s="5"/>
      <c r="O1486" s="18"/>
    </row>
    <row r="1487" spans="9:15">
      <c r="I1487" s="33">
        <v>2969</v>
      </c>
      <c r="J1487" s="6"/>
      <c r="K1487" s="6"/>
      <c r="L1487" s="6"/>
      <c r="M1487" s="56"/>
      <c r="N1487" s="5"/>
      <c r="O1487" s="18"/>
    </row>
    <row r="1488" spans="9:15">
      <c r="I1488" s="33">
        <v>2971</v>
      </c>
      <c r="J1488" s="6"/>
      <c r="K1488" s="6"/>
      <c r="L1488" s="6"/>
      <c r="M1488" s="56"/>
      <c r="N1488" s="5"/>
      <c r="O1488" s="18"/>
    </row>
    <row r="1489" spans="9:15">
      <c r="I1489" s="33">
        <v>2973</v>
      </c>
      <c r="J1489" s="6"/>
      <c r="K1489" s="6"/>
      <c r="L1489" s="6"/>
      <c r="M1489" s="56"/>
      <c r="N1489" s="5"/>
      <c r="O1489" s="18"/>
    </row>
    <row r="1490" spans="9:15">
      <c r="I1490" s="33">
        <v>2975</v>
      </c>
      <c r="J1490" s="6"/>
      <c r="K1490" s="6"/>
      <c r="L1490" s="6"/>
      <c r="M1490" s="56"/>
      <c r="N1490" s="5"/>
      <c r="O1490" s="18"/>
    </row>
    <row r="1491" spans="9:15">
      <c r="I1491" s="33">
        <v>2977</v>
      </c>
      <c r="J1491" s="6"/>
      <c r="K1491" s="6"/>
      <c r="L1491" s="6"/>
      <c r="M1491" s="56"/>
      <c r="N1491" s="5"/>
      <c r="O1491" s="18"/>
    </row>
    <row r="1492" spans="9:15">
      <c r="I1492" s="33">
        <v>2979</v>
      </c>
      <c r="J1492" s="6"/>
      <c r="K1492" s="6"/>
      <c r="L1492" s="6"/>
      <c r="M1492" s="56"/>
      <c r="N1492" s="5"/>
      <c r="O1492" s="18"/>
    </row>
    <row r="1493" spans="9:15">
      <c r="I1493" s="33">
        <v>2981</v>
      </c>
      <c r="J1493" s="6"/>
      <c r="K1493" s="6"/>
      <c r="L1493" s="6"/>
      <c r="M1493" s="56"/>
      <c r="N1493" s="5"/>
      <c r="O1493" s="18"/>
    </row>
    <row r="1494" spans="9:15">
      <c r="I1494" s="33">
        <v>2983</v>
      </c>
      <c r="J1494" s="6"/>
      <c r="K1494" s="6"/>
      <c r="L1494" s="6"/>
      <c r="M1494" s="56"/>
      <c r="N1494" s="5"/>
      <c r="O1494" s="18"/>
    </row>
    <row r="1495" spans="9:15">
      <c r="I1495" s="33">
        <v>2985</v>
      </c>
      <c r="J1495" s="6"/>
      <c r="K1495" s="6"/>
      <c r="L1495" s="6"/>
      <c r="M1495" s="56"/>
      <c r="N1495" s="5"/>
      <c r="O1495" s="18"/>
    </row>
    <row r="1496" spans="9:15">
      <c r="I1496" s="33">
        <v>2987</v>
      </c>
      <c r="J1496" s="6"/>
      <c r="K1496" s="6"/>
      <c r="L1496" s="6"/>
      <c r="M1496" s="56"/>
      <c r="N1496" s="5"/>
      <c r="O1496" s="18"/>
    </row>
    <row r="1497" spans="9:15">
      <c r="I1497" s="33">
        <v>2989</v>
      </c>
      <c r="J1497" s="6"/>
      <c r="K1497" s="6"/>
      <c r="L1497" s="6"/>
      <c r="M1497" s="56"/>
      <c r="N1497" s="5"/>
      <c r="O1497" s="18"/>
    </row>
    <row r="1498" spans="9:15">
      <c r="I1498" s="33">
        <v>2991</v>
      </c>
      <c r="J1498" s="6"/>
      <c r="K1498" s="6"/>
      <c r="L1498" s="6"/>
      <c r="M1498" s="56"/>
      <c r="N1498" s="5"/>
      <c r="O1498" s="18"/>
    </row>
    <row r="1499" spans="9:15">
      <c r="I1499" s="33">
        <v>2993</v>
      </c>
      <c r="J1499" s="6"/>
      <c r="K1499" s="6"/>
      <c r="L1499" s="6"/>
      <c r="M1499" s="56"/>
      <c r="N1499" s="5"/>
      <c r="O1499" s="18"/>
    </row>
    <row r="1500" spans="9:15">
      <c r="I1500" s="33">
        <v>2995</v>
      </c>
      <c r="J1500" s="6"/>
      <c r="K1500" s="6"/>
      <c r="L1500" s="6"/>
      <c r="M1500" s="56"/>
      <c r="N1500" s="5"/>
      <c r="O1500" s="18"/>
    </row>
    <row r="1501" spans="9:15">
      <c r="I1501" s="33">
        <v>2997</v>
      </c>
      <c r="J1501" s="6"/>
      <c r="K1501" s="6"/>
      <c r="L1501" s="6"/>
      <c r="M1501" s="56"/>
      <c r="N1501" s="5"/>
      <c r="O1501" s="18"/>
    </row>
    <row r="1502" spans="9:15" ht="13.8" thickBot="1">
      <c r="I1502" s="34">
        <v>2999</v>
      </c>
      <c r="J1502" s="20"/>
      <c r="K1502" s="20"/>
      <c r="L1502" s="20"/>
      <c r="M1502" s="57"/>
      <c r="N1502" s="23"/>
      <c r="O1502" s="22"/>
    </row>
  </sheetData>
  <mergeCells count="7">
    <mergeCell ref="B19:G19"/>
    <mergeCell ref="B18:G18"/>
    <mergeCell ref="B17:G17"/>
    <mergeCell ref="B6:B7"/>
    <mergeCell ref="B10:B11"/>
    <mergeCell ref="B15:G15"/>
    <mergeCell ref="B16:G1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E53"/>
  <sheetViews>
    <sheetView showGridLines="0" zoomScale="40" zoomScaleNormal="40" zoomScaleSheetLayoutView="55" workbookViewId="0">
      <selection activeCell="U24" sqref="U24"/>
    </sheetView>
  </sheetViews>
  <sheetFormatPr defaultColWidth="8.88671875" defaultRowHeight="13.2"/>
  <cols>
    <col min="1" max="1" width="10.88671875" style="63" customWidth="1"/>
    <col min="2" max="2" width="9.109375" style="63" customWidth="1"/>
    <col min="3" max="3" width="7.109375" style="63" customWidth="1"/>
    <col min="4" max="4" width="18.109375" style="63" customWidth="1"/>
    <col min="5" max="5" width="12.88671875" style="63" customWidth="1"/>
    <col min="6" max="6" width="10.88671875" style="63" hidden="1" customWidth="1"/>
    <col min="7" max="7" width="4.44140625" style="63" customWidth="1"/>
    <col min="8" max="9" width="8.88671875" style="63" customWidth="1"/>
    <col min="10" max="10" width="2.88671875" style="63" customWidth="1"/>
    <col min="11" max="11" width="10.88671875" style="63" customWidth="1"/>
    <col min="12" max="12" width="9.109375" style="63" customWidth="1"/>
    <col min="13" max="13" width="7.109375" style="63" customWidth="1"/>
    <col min="14" max="14" width="18.109375" style="63" customWidth="1"/>
    <col min="15" max="15" width="12.88671875" style="63" customWidth="1"/>
    <col min="16" max="16" width="10.88671875" style="63" hidden="1" customWidth="1"/>
    <col min="17" max="17" width="4.44140625" style="63" customWidth="1"/>
    <col min="18" max="18" width="8.88671875" style="63" customWidth="1"/>
    <col min="19" max="19" width="8.88671875" style="63"/>
    <col min="20" max="20" width="2.88671875" style="63" customWidth="1"/>
    <col min="21" max="21" width="16.33203125" style="63" customWidth="1"/>
    <col min="22" max="22" width="14.6640625" style="63" customWidth="1"/>
    <col min="23" max="31" width="11" style="63" customWidth="1"/>
    <col min="32" max="16384" width="8.88671875" style="63"/>
  </cols>
  <sheetData>
    <row r="1" spans="1:29" ht="30" customHeight="1" thickBot="1">
      <c r="A1" s="75" t="str">
        <f>設定!$G$2</f>
        <v>2025年度</v>
      </c>
      <c r="O1" s="258" t="s">
        <v>956</v>
      </c>
      <c r="P1" s="259"/>
      <c r="Q1" s="259"/>
      <c r="R1" s="260">
        <f>名簿!$M$2</f>
        <v>0</v>
      </c>
      <c r="S1" s="261"/>
    </row>
    <row r="2" spans="1:29" ht="30" customHeight="1" thickBot="1">
      <c r="C2" s="262" t="str">
        <f>設定!$G$3</f>
        <v>第５８回　神奈川県中学校陸上競技選手権大会</v>
      </c>
      <c r="D2" s="262"/>
      <c r="E2" s="262"/>
      <c r="F2" s="262"/>
      <c r="G2" s="262"/>
      <c r="H2" s="262"/>
      <c r="I2" s="262"/>
      <c r="J2" s="262"/>
      <c r="K2" s="262"/>
      <c r="L2" s="262"/>
      <c r="M2" s="262"/>
      <c r="N2" s="262"/>
      <c r="O2" s="262"/>
      <c r="P2" s="68"/>
      <c r="Q2" s="263" t="s">
        <v>957</v>
      </c>
      <c r="R2" s="263"/>
      <c r="S2" s="263"/>
      <c r="T2" s="264"/>
    </row>
    <row r="3" spans="1:29" ht="14.4" customHeight="1" thickBot="1"/>
    <row r="4" spans="1:29" ht="30" customHeight="1" thickBot="1">
      <c r="A4" s="67" t="s">
        <v>954</v>
      </c>
      <c r="B4" s="265" t="str">
        <f>名簿!M5</f>
        <v/>
      </c>
      <c r="C4" s="265"/>
      <c r="D4" s="265"/>
      <c r="E4" s="265"/>
      <c r="F4" s="265"/>
      <c r="G4" s="265"/>
      <c r="H4" s="265"/>
      <c r="I4" s="266"/>
    </row>
    <row r="5" spans="1:29" ht="24.9" customHeight="1" thickBot="1">
      <c r="A5" s="64" t="s">
        <v>953</v>
      </c>
      <c r="K5" s="64" t="s">
        <v>955</v>
      </c>
    </row>
    <row r="6" spans="1:29" ht="45" customHeight="1" thickBot="1">
      <c r="A6" s="76" t="s">
        <v>944</v>
      </c>
      <c r="B6" s="77" t="s">
        <v>945</v>
      </c>
      <c r="C6" s="72" t="s">
        <v>946</v>
      </c>
      <c r="D6" s="73" t="s">
        <v>947</v>
      </c>
      <c r="E6" s="73" t="s">
        <v>948</v>
      </c>
      <c r="F6" s="73" t="s">
        <v>949</v>
      </c>
      <c r="G6" s="73" t="s">
        <v>950</v>
      </c>
      <c r="H6" s="73" t="s">
        <v>951</v>
      </c>
      <c r="I6" s="74" t="s">
        <v>952</v>
      </c>
      <c r="K6" s="76" t="s">
        <v>944</v>
      </c>
      <c r="L6" s="77" t="s">
        <v>945</v>
      </c>
      <c r="M6" s="72" t="s">
        <v>946</v>
      </c>
      <c r="N6" s="73" t="s">
        <v>947</v>
      </c>
      <c r="O6" s="73" t="s">
        <v>948</v>
      </c>
      <c r="P6" s="73" t="s">
        <v>949</v>
      </c>
      <c r="Q6" s="73" t="s">
        <v>950</v>
      </c>
      <c r="R6" s="73" t="s">
        <v>951</v>
      </c>
      <c r="S6" s="74" t="s">
        <v>952</v>
      </c>
    </row>
    <row r="7" spans="1:29" ht="27.6" customHeight="1">
      <c r="A7" s="109"/>
      <c r="B7" s="82"/>
      <c r="C7" s="78" t="str">
        <f>IF(B7="","",$R$1)</f>
        <v/>
      </c>
      <c r="D7" s="71" t="str">
        <f>IF(B7="","",VLOOKUP(B7,個人番号,名簿!$D$1,FALSE))</f>
        <v/>
      </c>
      <c r="E7" s="71" t="str">
        <f>IF(B7="","",VLOOKUP(B7,個人番号,名簿!$E$1,FALSE))</f>
        <v/>
      </c>
      <c r="F7" s="71" t="str">
        <f>IF(B7="","",VLOOKUP(B7,個人番号,名簿!$H$1,FALSE))</f>
        <v/>
      </c>
      <c r="G7" s="71" t="str">
        <f>IF(B7="","",VLOOKUP(B7,個人番号,名簿!$F$1,FALSE))</f>
        <v/>
      </c>
      <c r="H7" s="121"/>
      <c r="I7" s="85" t="str">
        <f>IF(B7="","",VLOOKUP(B7,個人番号,名簿!$I$1,FALSE))</f>
        <v/>
      </c>
      <c r="K7" s="112"/>
      <c r="L7" s="90"/>
      <c r="M7" s="91" t="str">
        <f>IF(L7="","",$R$1)</f>
        <v/>
      </c>
      <c r="N7" s="92" t="str">
        <f>IF(L7="","",VLOOKUP(L7,個人番号,名簿!$D$1,FALSE))</f>
        <v/>
      </c>
      <c r="O7" s="92" t="str">
        <f>IF(L7="","",VLOOKUP(L7,個人番号,名簿!$E$1,FALSE))</f>
        <v/>
      </c>
      <c r="P7" s="71" t="str">
        <f>IF(L7="","",VLOOKUP(L7,個人番号,名簿!$H$1,FALSE))</f>
        <v/>
      </c>
      <c r="Q7" s="92" t="str">
        <f>IF(L7="","",VLOOKUP(L7,個人番号,名簿!$F$1,FALSE))</f>
        <v/>
      </c>
      <c r="R7" s="124"/>
      <c r="S7" s="93" t="str">
        <f>IF(L7="","",VLOOKUP(L7,個人番号,名簿!$I$1,FALSE))</f>
        <v/>
      </c>
    </row>
    <row r="8" spans="1:29" ht="27.6" customHeight="1">
      <c r="A8" s="110"/>
      <c r="B8" s="83"/>
      <c r="C8" s="79" t="str">
        <f t="shared" ref="C8:C46" si="0">IF(B8="","",$R$1)</f>
        <v/>
      </c>
      <c r="D8" s="69" t="str">
        <f>IF(B8="","",VLOOKUP(B8,個人番号,名簿!$D$1,FALSE))</f>
        <v/>
      </c>
      <c r="E8" s="69" t="str">
        <f>IF(B8="","",VLOOKUP(B8,個人番号,名簿!$E$1,FALSE))</f>
        <v/>
      </c>
      <c r="F8" s="65" t="str">
        <f>IF(B8="","",VLOOKUP(B8,個人番号,名簿!$H$1,FALSE))</f>
        <v/>
      </c>
      <c r="G8" s="69" t="str">
        <f>IF(B8="","",VLOOKUP(B8,個人番号,名簿!$F$1,FALSE))</f>
        <v/>
      </c>
      <c r="H8" s="122"/>
      <c r="I8" s="86" t="str">
        <f>IF(B8="","",VLOOKUP(B8,個人番号,名簿!$I$1,FALSE))</f>
        <v/>
      </c>
      <c r="K8" s="110"/>
      <c r="L8" s="83"/>
      <c r="M8" s="79" t="str">
        <f t="shared" ref="M8:M40" si="1">IF(L8="","",$R$1)</f>
        <v/>
      </c>
      <c r="N8" s="69" t="str">
        <f>IF(L8="","",VLOOKUP(L8,個人番号,名簿!$D$1,FALSE))</f>
        <v/>
      </c>
      <c r="O8" s="69" t="str">
        <f>IF(L8="","",VLOOKUP(L8,個人番号,名簿!$E$1,FALSE))</f>
        <v/>
      </c>
      <c r="P8" s="65" t="str">
        <f>IF(L8="","",VLOOKUP(L8,個人番号,名簿!$H$1,FALSE))</f>
        <v/>
      </c>
      <c r="Q8" s="69" t="str">
        <f>IF(L8="","",VLOOKUP(L8,個人番号,名簿!$F$1,FALSE))</f>
        <v/>
      </c>
      <c r="R8" s="122"/>
      <c r="S8" s="86" t="str">
        <f>IF(L8="","",VLOOKUP(L8,個人番号,名簿!$I$1,FALSE))</f>
        <v/>
      </c>
      <c r="U8" s="278" t="s">
        <v>985</v>
      </c>
      <c r="V8" s="279"/>
      <c r="W8" s="280"/>
    </row>
    <row r="9" spans="1:29" ht="27.6" customHeight="1">
      <c r="A9" s="110"/>
      <c r="B9" s="83"/>
      <c r="C9" s="79" t="str">
        <f t="shared" si="0"/>
        <v/>
      </c>
      <c r="D9" s="69" t="str">
        <f>IF(B9="","",VLOOKUP(B9,個人番号,名簿!$D$1,FALSE))</f>
        <v/>
      </c>
      <c r="E9" s="69" t="str">
        <f>IF(B9="","",VLOOKUP(B9,個人番号,名簿!$E$1,FALSE))</f>
        <v/>
      </c>
      <c r="F9" s="65" t="str">
        <f>IF(B9="","",VLOOKUP(B9,個人番号,名簿!$H$1,FALSE))</f>
        <v/>
      </c>
      <c r="G9" s="69" t="str">
        <f>IF(B9="","",VLOOKUP(B9,個人番号,名簿!$F$1,FALSE))</f>
        <v/>
      </c>
      <c r="H9" s="122"/>
      <c r="I9" s="86" t="str">
        <f>IF(B9="","",VLOOKUP(B9,個人番号,名簿!$I$1,FALSE))</f>
        <v/>
      </c>
      <c r="K9" s="110"/>
      <c r="L9" s="83"/>
      <c r="M9" s="79" t="str">
        <f t="shared" si="1"/>
        <v/>
      </c>
      <c r="N9" s="69" t="str">
        <f>IF(L9="","",VLOOKUP(L9,個人番号,名簿!$D$1,FALSE))</f>
        <v/>
      </c>
      <c r="O9" s="69" t="str">
        <f>IF(L9="","",VLOOKUP(L9,個人番号,名簿!$E$1,FALSE))</f>
        <v/>
      </c>
      <c r="P9" s="65" t="str">
        <f>IF(L9="","",VLOOKUP(L9,個人番号,名簿!$H$1,FALSE))</f>
        <v/>
      </c>
      <c r="Q9" s="69" t="str">
        <f>IF(L9="","",VLOOKUP(L9,個人番号,名簿!$F$1,FALSE))</f>
        <v/>
      </c>
      <c r="R9" s="122"/>
      <c r="S9" s="86" t="str">
        <f>IF(L9="","",VLOOKUP(L9,個人番号,名簿!$I$1,FALSE))</f>
        <v/>
      </c>
      <c r="U9" s="281"/>
      <c r="V9" s="282"/>
      <c r="W9" s="283"/>
    </row>
    <row r="10" spans="1:29" ht="27.6" customHeight="1">
      <c r="A10" s="110"/>
      <c r="B10" s="83"/>
      <c r="C10" s="79" t="str">
        <f t="shared" si="0"/>
        <v/>
      </c>
      <c r="D10" s="69" t="str">
        <f>IF(B10="","",VLOOKUP(B10,個人番号,名簿!$D$1,FALSE))</f>
        <v/>
      </c>
      <c r="E10" s="69" t="str">
        <f>IF(B10="","",VLOOKUP(B10,個人番号,名簿!$E$1,FALSE))</f>
        <v/>
      </c>
      <c r="F10" s="65" t="str">
        <f>IF(B10="","",VLOOKUP(B10,個人番号,名簿!$H$1,FALSE))</f>
        <v/>
      </c>
      <c r="G10" s="69" t="str">
        <f>IF(B10="","",VLOOKUP(B10,個人番号,名簿!$F$1,FALSE))</f>
        <v/>
      </c>
      <c r="H10" s="122"/>
      <c r="I10" s="86" t="str">
        <f>IF(B10="","",VLOOKUP(B10,個人番号,名簿!$I$1,FALSE))</f>
        <v/>
      </c>
      <c r="K10" s="110"/>
      <c r="L10" s="83"/>
      <c r="M10" s="79" t="str">
        <f t="shared" si="1"/>
        <v/>
      </c>
      <c r="N10" s="69" t="str">
        <f>IF(L10="","",VLOOKUP(L10,個人番号,名簿!$D$1,FALSE))</f>
        <v/>
      </c>
      <c r="O10" s="69" t="str">
        <f>IF(L10="","",VLOOKUP(L10,個人番号,名簿!$E$1,FALSE))</f>
        <v/>
      </c>
      <c r="P10" s="65" t="str">
        <f>IF(L10="","",VLOOKUP(L10,個人番号,名簿!$H$1,FALSE))</f>
        <v/>
      </c>
      <c r="Q10" s="69" t="str">
        <f>IF(L10="","",VLOOKUP(L10,個人番号,名簿!$F$1,FALSE))</f>
        <v/>
      </c>
      <c r="R10" s="122"/>
      <c r="S10" s="86" t="str">
        <f>IF(L10="","",VLOOKUP(L10,個人番号,名簿!$I$1,FALSE))</f>
        <v/>
      </c>
    </row>
    <row r="11" spans="1:29" ht="27.6" customHeight="1">
      <c r="A11" s="110"/>
      <c r="B11" s="83"/>
      <c r="C11" s="79" t="str">
        <f t="shared" si="0"/>
        <v/>
      </c>
      <c r="D11" s="69" t="str">
        <f>IF(B11="","",VLOOKUP(B11,個人番号,名簿!$D$1,FALSE))</f>
        <v/>
      </c>
      <c r="E11" s="69" t="str">
        <f>IF(B11="","",VLOOKUP(B11,個人番号,名簿!$E$1,FALSE))</f>
        <v/>
      </c>
      <c r="F11" s="65" t="str">
        <f>IF(B11="","",VLOOKUP(B11,個人番号,名簿!$H$1,FALSE))</f>
        <v/>
      </c>
      <c r="G11" s="69" t="str">
        <f>IF(B11="","",VLOOKUP(B11,個人番号,名簿!$F$1,FALSE))</f>
        <v/>
      </c>
      <c r="H11" s="122"/>
      <c r="I11" s="86" t="str">
        <f>IF(B11="","",VLOOKUP(B11,個人番号,名簿!$I$1,FALSE))</f>
        <v/>
      </c>
      <c r="K11" s="110"/>
      <c r="L11" s="83"/>
      <c r="M11" s="79" t="str">
        <f t="shared" si="1"/>
        <v/>
      </c>
      <c r="N11" s="69" t="str">
        <f>IF(L11="","",VLOOKUP(L11,個人番号,名簿!$D$1,FALSE))</f>
        <v/>
      </c>
      <c r="O11" s="69" t="str">
        <f>IF(L11="","",VLOOKUP(L11,個人番号,名簿!$E$1,FALSE))</f>
        <v/>
      </c>
      <c r="P11" s="65" t="str">
        <f>IF(L11="","",VLOOKUP(L11,個人番号,名簿!$H$1,FALSE))</f>
        <v/>
      </c>
      <c r="Q11" s="69" t="str">
        <f>IF(L11="","",VLOOKUP(L11,個人番号,名簿!$F$1,FALSE))</f>
        <v/>
      </c>
      <c r="R11" s="122"/>
      <c r="S11" s="86" t="str">
        <f>IF(L11="","",VLOOKUP(L11,個人番号,名簿!$I$1,FALSE))</f>
        <v/>
      </c>
      <c r="U11" s="128" t="s">
        <v>974</v>
      </c>
    </row>
    <row r="12" spans="1:29" ht="27.6" customHeight="1" thickBot="1">
      <c r="A12" s="110"/>
      <c r="B12" s="83"/>
      <c r="C12" s="79" t="str">
        <f t="shared" si="0"/>
        <v/>
      </c>
      <c r="D12" s="69" t="str">
        <f>IF(B12="","",VLOOKUP(B12,個人番号,名簿!$D$1,FALSE))</f>
        <v/>
      </c>
      <c r="E12" s="69" t="str">
        <f>IF(B12="","",VLOOKUP(B12,個人番号,名簿!$E$1,FALSE))</f>
        <v/>
      </c>
      <c r="F12" s="65" t="str">
        <f>IF(B12="","",VLOOKUP(B12,個人番号,名簿!$H$1,FALSE))</f>
        <v/>
      </c>
      <c r="G12" s="69" t="str">
        <f>IF(B12="","",VLOOKUP(B12,個人番号,名簿!$F$1,FALSE))</f>
        <v/>
      </c>
      <c r="H12" s="122"/>
      <c r="I12" s="86" t="str">
        <f>IF(B12="","",VLOOKUP(B12,個人番号,名簿!$I$1,FALSE))</f>
        <v/>
      </c>
      <c r="K12" s="110"/>
      <c r="L12" s="83"/>
      <c r="M12" s="79" t="str">
        <f t="shared" si="1"/>
        <v/>
      </c>
      <c r="N12" s="69" t="str">
        <f>IF(L12="","",VLOOKUP(L12,個人番号,名簿!$D$1,FALSE))</f>
        <v/>
      </c>
      <c r="O12" s="69" t="str">
        <f>IF(L12="","",VLOOKUP(L12,個人番号,名簿!$E$1,FALSE))</f>
        <v/>
      </c>
      <c r="P12" s="65" t="str">
        <f>IF(L12="","",VLOOKUP(L12,個人番号,名簿!$H$1,FALSE))</f>
        <v/>
      </c>
      <c r="Q12" s="69" t="str">
        <f>IF(L12="","",VLOOKUP(L12,個人番号,名簿!$F$1,FALSE))</f>
        <v/>
      </c>
      <c r="R12" s="122"/>
      <c r="S12" s="86" t="str">
        <f>IF(L12="","",VLOOKUP(L12,個人番号,名簿!$I$1,FALSE))</f>
        <v/>
      </c>
      <c r="U12" s="70" t="s">
        <v>348</v>
      </c>
      <c r="V12" s="70" t="s">
        <v>855</v>
      </c>
      <c r="W12" s="70" t="s">
        <v>977</v>
      </c>
      <c r="X12" s="70" t="s">
        <v>978</v>
      </c>
      <c r="Y12" s="70" t="s">
        <v>979</v>
      </c>
      <c r="Z12" s="70" t="s">
        <v>980</v>
      </c>
      <c r="AA12" s="70" t="s">
        <v>981</v>
      </c>
      <c r="AB12" s="70" t="s">
        <v>982</v>
      </c>
      <c r="AC12" s="70" t="s">
        <v>856</v>
      </c>
    </row>
    <row r="13" spans="1:29" ht="27.6" customHeight="1">
      <c r="A13" s="110"/>
      <c r="B13" s="83"/>
      <c r="C13" s="79" t="str">
        <f t="shared" si="0"/>
        <v/>
      </c>
      <c r="D13" s="69" t="str">
        <f>IF(B13="","",VLOOKUP(B13,個人番号,名簿!$D$1,FALSE))</f>
        <v/>
      </c>
      <c r="E13" s="69" t="str">
        <f>IF(B13="","",VLOOKUP(B13,個人番号,名簿!$E$1,FALSE))</f>
        <v/>
      </c>
      <c r="F13" s="65" t="str">
        <f>IF(B13="","",VLOOKUP(B13,個人番号,名簿!$H$1,FALSE))</f>
        <v/>
      </c>
      <c r="G13" s="69" t="str">
        <f>IF(B13="","",VLOOKUP(B13,個人番号,名簿!$F$1,FALSE))</f>
        <v/>
      </c>
      <c r="H13" s="122"/>
      <c r="I13" s="86" t="str">
        <f>IF(B13="","",VLOOKUP(B13,個人番号,名簿!$I$1,FALSE))</f>
        <v/>
      </c>
      <c r="K13" s="110"/>
      <c r="L13" s="83"/>
      <c r="M13" s="79" t="str">
        <f t="shared" si="1"/>
        <v/>
      </c>
      <c r="N13" s="69" t="str">
        <f>IF(L13="","",VLOOKUP(L13,個人番号,名簿!$D$1,FALSE))</f>
        <v/>
      </c>
      <c r="O13" s="69" t="str">
        <f>IF(L13="","",VLOOKUP(L13,個人番号,名簿!$E$1,FALSE))</f>
        <v/>
      </c>
      <c r="P13" s="65" t="str">
        <f>IF(L13="","",VLOOKUP(L13,個人番号,名簿!$H$1,FALSE))</f>
        <v/>
      </c>
      <c r="Q13" s="69" t="str">
        <f>IF(L13="","",VLOOKUP(L13,個人番号,名簿!$F$1,FALSE))</f>
        <v/>
      </c>
      <c r="R13" s="122"/>
      <c r="S13" s="86" t="str">
        <f>IF(L13="","",VLOOKUP(L13,個人番号,名簿!$I$1,FALSE))</f>
        <v/>
      </c>
      <c r="U13" s="96" t="s">
        <v>975</v>
      </c>
      <c r="V13" s="92" t="str">
        <f>F7</f>
        <v/>
      </c>
      <c r="W13" s="118">
        <f>B7</f>
        <v>0</v>
      </c>
      <c r="X13" s="118">
        <f>B8</f>
        <v>0</v>
      </c>
      <c r="Y13" s="118">
        <f>B9</f>
        <v>0</v>
      </c>
      <c r="Z13" s="118">
        <f>B10</f>
        <v>0</v>
      </c>
      <c r="AA13" s="118">
        <f>B11</f>
        <v>0</v>
      </c>
      <c r="AB13" s="118">
        <f>B12</f>
        <v>0</v>
      </c>
      <c r="AC13" s="115">
        <f>H7</f>
        <v>0</v>
      </c>
    </row>
    <row r="14" spans="1:29" ht="27.6" customHeight="1" thickBot="1">
      <c r="A14" s="110"/>
      <c r="B14" s="83"/>
      <c r="C14" s="79" t="str">
        <f t="shared" si="0"/>
        <v/>
      </c>
      <c r="D14" s="69" t="str">
        <f>IF(B14="","",VLOOKUP(B14,個人番号,名簿!$D$1,FALSE))</f>
        <v/>
      </c>
      <c r="E14" s="69" t="str">
        <f>IF(B14="","",VLOOKUP(B14,個人番号,名簿!$E$1,FALSE))</f>
        <v/>
      </c>
      <c r="F14" s="65" t="str">
        <f>IF(B14="","",VLOOKUP(B14,個人番号,名簿!$H$1,FALSE))</f>
        <v/>
      </c>
      <c r="G14" s="69" t="str">
        <f>IF(B14="","",VLOOKUP(B14,個人番号,名簿!$F$1,FALSE))</f>
        <v/>
      </c>
      <c r="H14" s="122"/>
      <c r="I14" s="86" t="str">
        <f>IF(B14="","",VLOOKUP(B14,個人番号,名簿!$I$1,FALSE))</f>
        <v/>
      </c>
      <c r="K14" s="110"/>
      <c r="L14" s="83"/>
      <c r="M14" s="79" t="str">
        <f t="shared" si="1"/>
        <v/>
      </c>
      <c r="N14" s="69" t="str">
        <f>IF(L14="","",VLOOKUP(L14,個人番号,名簿!$D$1,FALSE))</f>
        <v/>
      </c>
      <c r="O14" s="69" t="str">
        <f>IF(L14="","",VLOOKUP(L14,個人番号,名簿!$E$1,FALSE))</f>
        <v/>
      </c>
      <c r="P14" s="65" t="str">
        <f>IF(L14="","",VLOOKUP(L14,個人番号,名簿!$H$1,FALSE))</f>
        <v/>
      </c>
      <c r="Q14" s="69" t="str">
        <f>IF(L14="","",VLOOKUP(L14,個人番号,名簿!$F$1,FALSE))</f>
        <v/>
      </c>
      <c r="R14" s="122"/>
      <c r="S14" s="86" t="str">
        <f>IF(L14="","",VLOOKUP(L14,個人番号,名簿!$I$1,FALSE))</f>
        <v/>
      </c>
      <c r="U14" s="98" t="s">
        <v>976</v>
      </c>
      <c r="V14" s="70" t="str">
        <f>P7</f>
        <v/>
      </c>
      <c r="W14" s="119">
        <f>L7</f>
        <v>0</v>
      </c>
      <c r="X14" s="119">
        <f>L8</f>
        <v>0</v>
      </c>
      <c r="Y14" s="119">
        <f>L9</f>
        <v>0</v>
      </c>
      <c r="Z14" s="119">
        <f>L10</f>
        <v>0</v>
      </c>
      <c r="AA14" s="119">
        <f>L11</f>
        <v>0</v>
      </c>
      <c r="AB14" s="119">
        <f>L12</f>
        <v>0</v>
      </c>
      <c r="AC14" s="116">
        <f>R7</f>
        <v>0</v>
      </c>
    </row>
    <row r="15" spans="1:29" ht="27.6" customHeight="1">
      <c r="A15" s="110"/>
      <c r="B15" s="83"/>
      <c r="C15" s="79" t="str">
        <f t="shared" si="0"/>
        <v/>
      </c>
      <c r="D15" s="69" t="str">
        <f>IF(B15="","",VLOOKUP(B15,個人番号,名簿!$D$1,FALSE))</f>
        <v/>
      </c>
      <c r="E15" s="69" t="str">
        <f>IF(B15="","",VLOOKUP(B15,個人番号,名簿!$E$1,FALSE))</f>
        <v/>
      </c>
      <c r="F15" s="65" t="str">
        <f>IF(B15="","",VLOOKUP(B15,個人番号,名簿!$H$1,FALSE))</f>
        <v/>
      </c>
      <c r="G15" s="69" t="str">
        <f>IF(B15="","",VLOOKUP(B15,個人番号,名簿!$F$1,FALSE))</f>
        <v/>
      </c>
      <c r="H15" s="122"/>
      <c r="I15" s="86" t="str">
        <f>IF(B15="","",VLOOKUP(B15,個人番号,名簿!$I$1,FALSE))</f>
        <v/>
      </c>
      <c r="K15" s="110"/>
      <c r="L15" s="83"/>
      <c r="M15" s="79" t="str">
        <f t="shared" si="1"/>
        <v/>
      </c>
      <c r="N15" s="69" t="str">
        <f>IF(L15="","",VLOOKUP(L15,個人番号,名簿!$D$1,FALSE))</f>
        <v/>
      </c>
      <c r="O15" s="69" t="str">
        <f>IF(L15="","",VLOOKUP(L15,個人番号,名簿!$E$1,FALSE))</f>
        <v/>
      </c>
      <c r="P15" s="65" t="str">
        <f>IF(L15="","",VLOOKUP(L15,個人番号,名簿!$H$1,FALSE))</f>
        <v/>
      </c>
      <c r="Q15" s="69" t="str">
        <f>IF(L15="","",VLOOKUP(L15,個人番号,名簿!$F$1,FALSE))</f>
        <v/>
      </c>
      <c r="R15" s="122"/>
      <c r="S15" s="86" t="str">
        <f>IF(L15="","",VLOOKUP(L15,個人番号,名簿!$I$1,FALSE))</f>
        <v/>
      </c>
      <c r="U15" s="96" t="s">
        <v>983</v>
      </c>
      <c r="V15" s="92" t="str">
        <f>F13</f>
        <v/>
      </c>
      <c r="W15" s="120">
        <f>B13</f>
        <v>0</v>
      </c>
      <c r="X15" s="120">
        <f>B14</f>
        <v>0</v>
      </c>
      <c r="Y15" s="120">
        <f>B15</f>
        <v>0</v>
      </c>
      <c r="Z15" s="120">
        <f>B16</f>
        <v>0</v>
      </c>
      <c r="AA15" s="120">
        <f>B17</f>
        <v>0</v>
      </c>
      <c r="AB15" s="120">
        <f>B18</f>
        <v>0</v>
      </c>
      <c r="AC15" s="117">
        <f>H13</f>
        <v>0</v>
      </c>
    </row>
    <row r="16" spans="1:29" ht="27.6" customHeight="1" thickBot="1">
      <c r="A16" s="110"/>
      <c r="B16" s="83"/>
      <c r="C16" s="79" t="str">
        <f t="shared" si="0"/>
        <v/>
      </c>
      <c r="D16" s="69" t="str">
        <f>IF(B16="","",VLOOKUP(B16,個人番号,名簿!$D$1,FALSE))</f>
        <v/>
      </c>
      <c r="E16" s="69" t="str">
        <f>IF(B16="","",VLOOKUP(B16,個人番号,名簿!$E$1,FALSE))</f>
        <v/>
      </c>
      <c r="F16" s="65" t="str">
        <f>IF(B16="","",VLOOKUP(B16,個人番号,名簿!$H$1,FALSE))</f>
        <v/>
      </c>
      <c r="G16" s="69" t="str">
        <f>IF(B16="","",VLOOKUP(B16,個人番号,名簿!$F$1,FALSE))</f>
        <v/>
      </c>
      <c r="H16" s="122"/>
      <c r="I16" s="86" t="str">
        <f>IF(B16="","",VLOOKUP(B16,個人番号,名簿!$I$1,FALSE))</f>
        <v/>
      </c>
      <c r="K16" s="110"/>
      <c r="L16" s="83"/>
      <c r="M16" s="79" t="str">
        <f t="shared" si="1"/>
        <v/>
      </c>
      <c r="N16" s="69" t="str">
        <f>IF(L16="","",VLOOKUP(L16,個人番号,名簿!$D$1,FALSE))</f>
        <v/>
      </c>
      <c r="O16" s="69" t="str">
        <f>IF(L16="","",VLOOKUP(L16,個人番号,名簿!$E$1,FALSE))</f>
        <v/>
      </c>
      <c r="P16" s="65" t="str">
        <f>IF(L16="","",VLOOKUP(L16,個人番号,名簿!$H$1,FALSE))</f>
        <v/>
      </c>
      <c r="Q16" s="69" t="str">
        <f>IF(L16="","",VLOOKUP(L16,個人番号,名簿!$F$1,FALSE))</f>
        <v/>
      </c>
      <c r="R16" s="122"/>
      <c r="S16" s="86" t="str">
        <f>IF(L16="","",VLOOKUP(L16,個人番号,名簿!$I$1,FALSE))</f>
        <v/>
      </c>
      <c r="U16" s="98" t="s">
        <v>984</v>
      </c>
      <c r="V16" s="70" t="str">
        <f>P13</f>
        <v/>
      </c>
      <c r="W16" s="119">
        <f>L13</f>
        <v>0</v>
      </c>
      <c r="X16" s="119">
        <f>L14</f>
        <v>0</v>
      </c>
      <c r="Y16" s="119">
        <f>L15</f>
        <v>0</v>
      </c>
      <c r="Z16" s="119">
        <f>L16</f>
        <v>0</v>
      </c>
      <c r="AA16" s="119">
        <f>L17</f>
        <v>0</v>
      </c>
      <c r="AB16" s="119">
        <f>L18</f>
        <v>0</v>
      </c>
      <c r="AC16" s="116">
        <f>R13</f>
        <v>0</v>
      </c>
    </row>
    <row r="17" spans="1:31" ht="27.6" customHeight="1">
      <c r="A17" s="110"/>
      <c r="B17" s="83"/>
      <c r="C17" s="79" t="str">
        <f t="shared" si="0"/>
        <v/>
      </c>
      <c r="D17" s="69" t="str">
        <f>IF(B17="","",VLOOKUP(B17,個人番号,名簿!$D$1,FALSE))</f>
        <v/>
      </c>
      <c r="E17" s="69" t="str">
        <f>IF(B17="","",VLOOKUP(B17,個人番号,名簿!$E$1,FALSE))</f>
        <v/>
      </c>
      <c r="F17" s="65" t="str">
        <f>IF(B17="","",VLOOKUP(B17,個人番号,名簿!$H$1,FALSE))</f>
        <v/>
      </c>
      <c r="G17" s="69" t="str">
        <f>IF(B17="","",VLOOKUP(B17,個人番号,名簿!$F$1,FALSE))</f>
        <v/>
      </c>
      <c r="H17" s="122"/>
      <c r="I17" s="86" t="str">
        <f>IF(B17="","",VLOOKUP(B17,個人番号,名簿!$I$1,FALSE))</f>
        <v/>
      </c>
      <c r="K17" s="110"/>
      <c r="L17" s="83"/>
      <c r="M17" s="79" t="str">
        <f t="shared" si="1"/>
        <v/>
      </c>
      <c r="N17" s="69" t="str">
        <f>IF(L17="","",VLOOKUP(L17,個人番号,名簿!$D$1,FALSE))</f>
        <v/>
      </c>
      <c r="O17" s="69" t="str">
        <f>IF(L17="","",VLOOKUP(L17,個人番号,名簿!$E$1,FALSE))</f>
        <v/>
      </c>
      <c r="P17" s="65" t="str">
        <f>IF(L17="","",VLOOKUP(L17,個人番号,名簿!$H$1,FALSE))</f>
        <v/>
      </c>
      <c r="Q17" s="69" t="str">
        <f>IF(L17="","",VLOOKUP(L17,個人番号,名簿!$F$1,FALSE))</f>
        <v/>
      </c>
      <c r="R17" s="122"/>
      <c r="S17" s="86" t="str">
        <f>IF(L17="","",VLOOKUP(L17,個人番号,名簿!$I$1,FALSE))</f>
        <v/>
      </c>
    </row>
    <row r="18" spans="1:31" ht="27.6" customHeight="1">
      <c r="A18" s="110"/>
      <c r="B18" s="83"/>
      <c r="C18" s="79" t="str">
        <f t="shared" si="0"/>
        <v/>
      </c>
      <c r="D18" s="69" t="str">
        <f>IF(B18="","",VLOOKUP(B18,個人番号,名簿!$D$1,FALSE))</f>
        <v/>
      </c>
      <c r="E18" s="69" t="str">
        <f>IF(B18="","",VLOOKUP(B18,個人番号,名簿!$E$1,FALSE))</f>
        <v/>
      </c>
      <c r="F18" s="65" t="str">
        <f>IF(B18="","",VLOOKUP(B18,個人番号,名簿!$H$1,FALSE))</f>
        <v/>
      </c>
      <c r="G18" s="69" t="str">
        <f>IF(B18="","",VLOOKUP(B18,個人番号,名簿!$F$1,FALSE))</f>
        <v/>
      </c>
      <c r="H18" s="122"/>
      <c r="I18" s="86" t="str">
        <f>IF(B18="","",VLOOKUP(B18,個人番号,名簿!$I$1,FALSE))</f>
        <v/>
      </c>
      <c r="K18" s="110"/>
      <c r="L18" s="83"/>
      <c r="M18" s="79" t="str">
        <f t="shared" si="1"/>
        <v/>
      </c>
      <c r="N18" s="69" t="str">
        <f>IF(L18="","",VLOOKUP(L18,個人番号,名簿!$D$1,FALSE))</f>
        <v/>
      </c>
      <c r="O18" s="69" t="str">
        <f>IF(L18="","",VLOOKUP(L18,個人番号,名簿!$E$1,FALSE))</f>
        <v/>
      </c>
      <c r="P18" s="65" t="str">
        <f>IF(L18="","",VLOOKUP(L18,個人番号,名簿!$H$1,FALSE))</f>
        <v/>
      </c>
      <c r="Q18" s="69" t="str">
        <f>IF(L18="","",VLOOKUP(L18,個人番号,名簿!$F$1,FALSE))</f>
        <v/>
      </c>
      <c r="R18" s="122"/>
      <c r="S18" s="86" t="str">
        <f>IF(L18="","",VLOOKUP(L18,個人番号,名簿!$I$1,FALSE))</f>
        <v/>
      </c>
      <c r="U18" s="128" t="s">
        <v>2</v>
      </c>
    </row>
    <row r="19" spans="1:31" ht="27.6" customHeight="1" thickBot="1">
      <c r="A19" s="110"/>
      <c r="B19" s="83"/>
      <c r="C19" s="79" t="str">
        <f t="shared" si="0"/>
        <v/>
      </c>
      <c r="D19" s="69" t="str">
        <f>IF(B19="","",VLOOKUP(B19,個人番号,名簿!$D$1,FALSE))</f>
        <v/>
      </c>
      <c r="E19" s="69" t="str">
        <f>IF(B19="","",VLOOKUP(B19,個人番号,名簿!$E$1,FALSE))</f>
        <v/>
      </c>
      <c r="F19" s="65" t="str">
        <f>IF(B19="","",VLOOKUP(B19,個人番号,名簿!$H$1,FALSE))</f>
        <v/>
      </c>
      <c r="G19" s="69" t="str">
        <f>IF(B19="","",VLOOKUP(B19,個人番号,名簿!$F$1,FALSE))</f>
        <v/>
      </c>
      <c r="H19" s="122"/>
      <c r="I19" s="86" t="str">
        <f>IF(B19="","",VLOOKUP(B19,個人番号,名簿!$I$1,FALSE))</f>
        <v/>
      </c>
      <c r="K19" s="110"/>
      <c r="L19" s="83"/>
      <c r="M19" s="79" t="str">
        <f t="shared" si="1"/>
        <v/>
      </c>
      <c r="N19" s="69" t="str">
        <f>IF(L19="","",VLOOKUP(L19,個人番号,名簿!$D$1,FALSE))</f>
        <v/>
      </c>
      <c r="O19" s="69" t="str">
        <f>IF(L19="","",VLOOKUP(L19,個人番号,名簿!$E$1,FALSE))</f>
        <v/>
      </c>
      <c r="P19" s="65" t="str">
        <f>IF(L19="","",VLOOKUP(L19,個人番号,名簿!$H$1,FALSE))</f>
        <v/>
      </c>
      <c r="Q19" s="69" t="str">
        <f>IF(L19="","",VLOOKUP(L19,個人番号,名簿!$F$1,FALSE))</f>
        <v/>
      </c>
      <c r="R19" s="122"/>
      <c r="S19" s="86" t="str">
        <f>IF(L19="","",VLOOKUP(L19,個人番号,名簿!$I$1,FALSE))</f>
        <v/>
      </c>
      <c r="U19" s="88" t="s">
        <v>342</v>
      </c>
      <c r="V19" s="88" t="s">
        <v>855</v>
      </c>
      <c r="W19" s="113" t="s">
        <v>870</v>
      </c>
      <c r="X19" s="113" t="s">
        <v>871</v>
      </c>
      <c r="Y19" s="113" t="s">
        <v>872</v>
      </c>
      <c r="Z19" s="113" t="s">
        <v>873</v>
      </c>
      <c r="AA19" s="113" t="s">
        <v>874</v>
      </c>
      <c r="AB19" s="113" t="s">
        <v>875</v>
      </c>
      <c r="AC19" s="113" t="s">
        <v>876</v>
      </c>
      <c r="AD19" s="113" t="s">
        <v>877</v>
      </c>
      <c r="AE19" s="88" t="s">
        <v>869</v>
      </c>
    </row>
    <row r="20" spans="1:31" ht="27.6" customHeight="1" thickBot="1">
      <c r="A20" s="110"/>
      <c r="B20" s="83"/>
      <c r="C20" s="79" t="str">
        <f t="shared" si="0"/>
        <v/>
      </c>
      <c r="D20" s="69" t="str">
        <f>IF(B20="","",VLOOKUP(B20,個人番号,名簿!$D$1,FALSE))</f>
        <v/>
      </c>
      <c r="E20" s="69" t="str">
        <f>IF(B20="","",VLOOKUP(B20,個人番号,名簿!$E$1,FALSE))</f>
        <v/>
      </c>
      <c r="F20" s="65" t="str">
        <f>IF(B20="","",VLOOKUP(B20,個人番号,名簿!$H$1,FALSE))</f>
        <v/>
      </c>
      <c r="G20" s="69" t="str">
        <f>IF(B20="","",VLOOKUP(B20,個人番号,名簿!$F$1,FALSE))</f>
        <v/>
      </c>
      <c r="H20" s="122"/>
      <c r="I20" s="86" t="str">
        <f>IF(B20="","",VLOOKUP(B20,個人番号,名簿!$I$1,FALSE))</f>
        <v/>
      </c>
      <c r="K20" s="110"/>
      <c r="L20" s="83"/>
      <c r="M20" s="79" t="str">
        <f t="shared" si="1"/>
        <v/>
      </c>
      <c r="N20" s="69" t="str">
        <f>IF(L20="","",VLOOKUP(L20,個人番号,名簿!$D$1,FALSE))</f>
        <v/>
      </c>
      <c r="O20" s="69" t="str">
        <f>IF(L20="","",VLOOKUP(L20,個人番号,名簿!$E$1,FALSE))</f>
        <v/>
      </c>
      <c r="P20" s="65" t="str">
        <f>IF(L20="","",VLOOKUP(L20,個人番号,名簿!$H$1,FALSE))</f>
        <v/>
      </c>
      <c r="Q20" s="69" t="str">
        <f>IF(L20="","",VLOOKUP(L20,個人番号,名簿!$F$1,FALSE))</f>
        <v/>
      </c>
      <c r="R20" s="122"/>
      <c r="S20" s="86" t="str">
        <f>IF(L20="","",VLOOKUP(L20,個人番号,名簿!$I$1,FALSE))</f>
        <v/>
      </c>
      <c r="U20" s="103">
        <f>$R$1</f>
        <v>0</v>
      </c>
      <c r="V20" s="104" t="str">
        <f>$B$4</f>
        <v/>
      </c>
      <c r="W20" s="114">
        <f>$B$49</f>
        <v>0</v>
      </c>
      <c r="X20" s="114">
        <f>$B$50</f>
        <v>0</v>
      </c>
      <c r="Y20" s="114">
        <f>$B$51</f>
        <v>0</v>
      </c>
      <c r="Z20" s="104">
        <f>$C$49</f>
        <v>0</v>
      </c>
      <c r="AA20" s="104">
        <f>$C$50</f>
        <v>0</v>
      </c>
      <c r="AB20" s="104">
        <f>$C$51</f>
        <v>0</v>
      </c>
      <c r="AC20" s="104">
        <f>$C$52</f>
        <v>0</v>
      </c>
      <c r="AD20" s="104">
        <f>$B$53</f>
        <v>0</v>
      </c>
      <c r="AE20" s="105">
        <f>$C$53</f>
        <v>0</v>
      </c>
    </row>
    <row r="21" spans="1:31" ht="27.6" customHeight="1">
      <c r="A21" s="110"/>
      <c r="B21" s="83"/>
      <c r="C21" s="79" t="str">
        <f t="shared" si="0"/>
        <v/>
      </c>
      <c r="D21" s="69" t="str">
        <f>IF(B21="","",VLOOKUP(B21,個人番号,名簿!$D$1,FALSE))</f>
        <v/>
      </c>
      <c r="E21" s="69" t="str">
        <f>IF(B21="","",VLOOKUP(B21,個人番号,名簿!$E$1,FALSE))</f>
        <v/>
      </c>
      <c r="F21" s="65" t="str">
        <f>IF(B21="","",VLOOKUP(B21,個人番号,名簿!$H$1,FALSE))</f>
        <v/>
      </c>
      <c r="G21" s="69" t="str">
        <f>IF(B21="","",VLOOKUP(B21,個人番号,名簿!$F$1,FALSE))</f>
        <v/>
      </c>
      <c r="H21" s="122"/>
      <c r="I21" s="86" t="str">
        <f>IF(B21="","",VLOOKUP(B21,個人番号,名簿!$I$1,FALSE))</f>
        <v/>
      </c>
      <c r="K21" s="110"/>
      <c r="L21" s="83"/>
      <c r="M21" s="79" t="str">
        <f t="shared" si="1"/>
        <v/>
      </c>
      <c r="N21" s="69" t="str">
        <f>IF(L21="","",VLOOKUP(L21,個人番号,名簿!$D$1,FALSE))</f>
        <v/>
      </c>
      <c r="O21" s="69" t="str">
        <f>IF(L21="","",VLOOKUP(L21,個人番号,名簿!$E$1,FALSE))</f>
        <v/>
      </c>
      <c r="P21" s="65" t="str">
        <f>IF(L21="","",VLOOKUP(L21,個人番号,名簿!$H$1,FALSE))</f>
        <v/>
      </c>
      <c r="Q21" s="69" t="str">
        <f>IF(L21="","",VLOOKUP(L21,個人番号,名簿!$F$1,FALSE))</f>
        <v/>
      </c>
      <c r="R21" s="122"/>
      <c r="S21" s="86" t="str">
        <f>IF(L21="","",VLOOKUP(L21,個人番号,名簿!$I$1,FALSE))</f>
        <v/>
      </c>
    </row>
    <row r="22" spans="1:31" ht="27.6" customHeight="1">
      <c r="A22" s="110"/>
      <c r="B22" s="83"/>
      <c r="C22" s="79" t="str">
        <f t="shared" si="0"/>
        <v/>
      </c>
      <c r="D22" s="69" t="str">
        <f>IF(B22="","",VLOOKUP(B22,個人番号,名簿!$D$1,FALSE))</f>
        <v/>
      </c>
      <c r="E22" s="69" t="str">
        <f>IF(B22="","",VLOOKUP(B22,個人番号,名簿!$E$1,FALSE))</f>
        <v/>
      </c>
      <c r="F22" s="65" t="str">
        <f>IF(B22="","",VLOOKUP(B22,個人番号,名簿!$H$1,FALSE))</f>
        <v/>
      </c>
      <c r="G22" s="69" t="str">
        <f>IF(B22="","",VLOOKUP(B22,個人番号,名簿!$F$1,FALSE))</f>
        <v/>
      </c>
      <c r="H22" s="122"/>
      <c r="I22" s="86" t="str">
        <f>IF(B22="","",VLOOKUP(B22,個人番号,名簿!$I$1,FALSE))</f>
        <v/>
      </c>
      <c r="K22" s="110"/>
      <c r="L22" s="83"/>
      <c r="M22" s="79" t="str">
        <f t="shared" si="1"/>
        <v/>
      </c>
      <c r="N22" s="69" t="str">
        <f>IF(L22="","",VLOOKUP(L22,個人番号,名簿!$D$1,FALSE))</f>
        <v/>
      </c>
      <c r="O22" s="69" t="str">
        <f>IF(L22="","",VLOOKUP(L22,個人番号,名簿!$E$1,FALSE))</f>
        <v/>
      </c>
      <c r="P22" s="65" t="str">
        <f>IF(L22="","",VLOOKUP(L22,個人番号,名簿!$H$1,FALSE))</f>
        <v/>
      </c>
      <c r="Q22" s="69" t="str">
        <f>IF(L22="","",VLOOKUP(L22,個人番号,名簿!$F$1,FALSE))</f>
        <v/>
      </c>
      <c r="R22" s="122"/>
      <c r="S22" s="86" t="str">
        <f>IF(L22="","",VLOOKUP(L22,個人番号,名簿!$I$1,FALSE))</f>
        <v/>
      </c>
    </row>
    <row r="23" spans="1:31" ht="27.6" customHeight="1">
      <c r="A23" s="110"/>
      <c r="B23" s="83"/>
      <c r="C23" s="79" t="str">
        <f t="shared" si="0"/>
        <v/>
      </c>
      <c r="D23" s="69" t="str">
        <f>IF(B23="","",VLOOKUP(B23,個人番号,名簿!$D$1,FALSE))</f>
        <v/>
      </c>
      <c r="E23" s="69" t="str">
        <f>IF(B23="","",VLOOKUP(B23,個人番号,名簿!$E$1,FALSE))</f>
        <v/>
      </c>
      <c r="F23" s="65" t="str">
        <f>IF(B23="","",VLOOKUP(B23,個人番号,名簿!$H$1,FALSE))</f>
        <v/>
      </c>
      <c r="G23" s="69" t="str">
        <f>IF(B23="","",VLOOKUP(B23,個人番号,名簿!$F$1,FALSE))</f>
        <v/>
      </c>
      <c r="H23" s="122"/>
      <c r="I23" s="86" t="str">
        <f>IF(B23="","",VLOOKUP(B23,個人番号,名簿!$I$1,FALSE))</f>
        <v/>
      </c>
      <c r="K23" s="110"/>
      <c r="L23" s="83"/>
      <c r="M23" s="79" t="str">
        <f t="shared" si="1"/>
        <v/>
      </c>
      <c r="N23" s="69" t="str">
        <f>IF(L23="","",VLOOKUP(L23,個人番号,名簿!$D$1,FALSE))</f>
        <v/>
      </c>
      <c r="O23" s="69" t="str">
        <f>IF(L23="","",VLOOKUP(L23,個人番号,名簿!$E$1,FALSE))</f>
        <v/>
      </c>
      <c r="P23" s="65" t="str">
        <f>IF(L23="","",VLOOKUP(L23,個人番号,名簿!$H$1,FALSE))</f>
        <v/>
      </c>
      <c r="Q23" s="69" t="str">
        <f>IF(L23="","",VLOOKUP(L23,個人番号,名簿!$F$1,FALSE))</f>
        <v/>
      </c>
      <c r="R23" s="122"/>
      <c r="S23" s="86" t="str">
        <f>IF(L23="","",VLOOKUP(L23,個人番号,名簿!$I$1,FALSE))</f>
        <v/>
      </c>
      <c r="U23" s="63" t="s">
        <v>987</v>
      </c>
    </row>
    <row r="24" spans="1:31" ht="27.6" customHeight="1">
      <c r="A24" s="110"/>
      <c r="B24" s="83"/>
      <c r="C24" s="79" t="str">
        <f t="shared" si="0"/>
        <v/>
      </c>
      <c r="D24" s="69" t="str">
        <f>IF(B24="","",VLOOKUP(B24,個人番号,名簿!$D$1,FALSE))</f>
        <v/>
      </c>
      <c r="E24" s="69" t="str">
        <f>IF(B24="","",VLOOKUP(B24,個人番号,名簿!$E$1,FALSE))</f>
        <v/>
      </c>
      <c r="F24" s="65" t="str">
        <f>IF(B24="","",VLOOKUP(B24,個人番号,名簿!$H$1,FALSE))</f>
        <v/>
      </c>
      <c r="G24" s="69" t="str">
        <f>IF(B24="","",VLOOKUP(B24,個人番号,名簿!$F$1,FALSE))</f>
        <v/>
      </c>
      <c r="H24" s="122"/>
      <c r="I24" s="86" t="str">
        <f>IF(B24="","",VLOOKUP(B24,個人番号,名簿!$I$1,FALSE))</f>
        <v/>
      </c>
      <c r="K24" s="110"/>
      <c r="L24" s="83"/>
      <c r="M24" s="79" t="str">
        <f t="shared" si="1"/>
        <v/>
      </c>
      <c r="N24" s="69" t="str">
        <f>IF(L24="","",VLOOKUP(L24,個人番号,名簿!$D$1,FALSE))</f>
        <v/>
      </c>
      <c r="O24" s="69" t="str">
        <f>IF(L24="","",VLOOKUP(L24,個人番号,名簿!$E$1,FALSE))</f>
        <v/>
      </c>
      <c r="P24" s="65" t="str">
        <f>IF(L24="","",VLOOKUP(L24,個人番号,名簿!$H$1,FALSE))</f>
        <v/>
      </c>
      <c r="Q24" s="69" t="str">
        <f>IF(L24="","",VLOOKUP(L24,個人番号,名簿!$F$1,FALSE))</f>
        <v/>
      </c>
      <c r="R24" s="122"/>
      <c r="S24" s="86" t="str">
        <f>IF(L24="","",VLOOKUP(L24,個人番号,名簿!$I$1,FALSE))</f>
        <v/>
      </c>
      <c r="U24" s="63" t="s">
        <v>988</v>
      </c>
    </row>
    <row r="25" spans="1:31" ht="27.6" customHeight="1">
      <c r="A25" s="110"/>
      <c r="B25" s="83"/>
      <c r="C25" s="79" t="str">
        <f t="shared" si="0"/>
        <v/>
      </c>
      <c r="D25" s="69" t="str">
        <f>IF(B25="","",VLOOKUP(B25,個人番号,名簿!$D$1,FALSE))</f>
        <v/>
      </c>
      <c r="E25" s="69" t="str">
        <f>IF(B25="","",VLOOKUP(B25,個人番号,名簿!$E$1,FALSE))</f>
        <v/>
      </c>
      <c r="F25" s="65" t="str">
        <f>IF(B25="","",VLOOKUP(B25,個人番号,名簿!$H$1,FALSE))</f>
        <v/>
      </c>
      <c r="G25" s="69" t="str">
        <f>IF(B25="","",VLOOKUP(B25,個人番号,名簿!$F$1,FALSE))</f>
        <v/>
      </c>
      <c r="H25" s="122"/>
      <c r="I25" s="86" t="str">
        <f>IF(B25="","",VLOOKUP(B25,個人番号,名簿!$I$1,FALSE))</f>
        <v/>
      </c>
      <c r="K25" s="110"/>
      <c r="L25" s="83"/>
      <c r="M25" s="79" t="str">
        <f t="shared" si="1"/>
        <v/>
      </c>
      <c r="N25" s="69" t="str">
        <f>IF(L25="","",VLOOKUP(L25,個人番号,名簿!$D$1,FALSE))</f>
        <v/>
      </c>
      <c r="O25" s="69" t="str">
        <f>IF(L25="","",VLOOKUP(L25,個人番号,名簿!$E$1,FALSE))</f>
        <v/>
      </c>
      <c r="P25" s="65" t="str">
        <f>IF(L25="","",VLOOKUP(L25,個人番号,名簿!$H$1,FALSE))</f>
        <v/>
      </c>
      <c r="Q25" s="69" t="str">
        <f>IF(L25="","",VLOOKUP(L25,個人番号,名簿!$F$1,FALSE))</f>
        <v/>
      </c>
      <c r="R25" s="122"/>
      <c r="S25" s="86" t="str">
        <f>IF(L25="","",VLOOKUP(L25,個人番号,名簿!$I$1,FALSE))</f>
        <v/>
      </c>
      <c r="U25" s="63" t="s">
        <v>989</v>
      </c>
    </row>
    <row r="26" spans="1:31" ht="27.6" customHeight="1">
      <c r="A26" s="110"/>
      <c r="B26" s="83"/>
      <c r="C26" s="79" t="str">
        <f t="shared" si="0"/>
        <v/>
      </c>
      <c r="D26" s="69" t="str">
        <f>IF(B26="","",VLOOKUP(B26,個人番号,名簿!$D$1,FALSE))</f>
        <v/>
      </c>
      <c r="E26" s="69" t="str">
        <f>IF(B26="","",VLOOKUP(B26,個人番号,名簿!$E$1,FALSE))</f>
        <v/>
      </c>
      <c r="F26" s="65" t="str">
        <f>IF(B26="","",VLOOKUP(B26,個人番号,名簿!$H$1,FALSE))</f>
        <v/>
      </c>
      <c r="G26" s="69" t="str">
        <f>IF(B26="","",VLOOKUP(B26,個人番号,名簿!$F$1,FALSE))</f>
        <v/>
      </c>
      <c r="H26" s="122"/>
      <c r="I26" s="86" t="str">
        <f>IF(B26="","",VLOOKUP(B26,個人番号,名簿!$I$1,FALSE))</f>
        <v/>
      </c>
      <c r="K26" s="110"/>
      <c r="L26" s="83"/>
      <c r="M26" s="79" t="str">
        <f t="shared" si="1"/>
        <v/>
      </c>
      <c r="N26" s="69" t="str">
        <f>IF(L26="","",VLOOKUP(L26,個人番号,名簿!$D$1,FALSE))</f>
        <v/>
      </c>
      <c r="O26" s="69" t="str">
        <f>IF(L26="","",VLOOKUP(L26,個人番号,名簿!$E$1,FALSE))</f>
        <v/>
      </c>
      <c r="P26" s="65" t="str">
        <f>IF(L26="","",VLOOKUP(L26,個人番号,名簿!$H$1,FALSE))</f>
        <v/>
      </c>
      <c r="Q26" s="69" t="str">
        <f>IF(L26="","",VLOOKUP(L26,個人番号,名簿!$F$1,FALSE))</f>
        <v/>
      </c>
      <c r="R26" s="122"/>
      <c r="S26" s="86" t="str">
        <f>IF(L26="","",VLOOKUP(L26,個人番号,名簿!$I$1,FALSE))</f>
        <v/>
      </c>
      <c r="U26" s="63" t="s">
        <v>991</v>
      </c>
    </row>
    <row r="27" spans="1:31" ht="27.6" customHeight="1">
      <c r="A27" s="110"/>
      <c r="B27" s="83"/>
      <c r="C27" s="79" t="str">
        <f t="shared" si="0"/>
        <v/>
      </c>
      <c r="D27" s="69" t="str">
        <f>IF(B27="","",VLOOKUP(B27,個人番号,名簿!$D$1,FALSE))</f>
        <v/>
      </c>
      <c r="E27" s="69" t="str">
        <f>IF(B27="","",VLOOKUP(B27,個人番号,名簿!$E$1,FALSE))</f>
        <v/>
      </c>
      <c r="F27" s="65" t="str">
        <f>IF(B27="","",VLOOKUP(B27,個人番号,名簿!$H$1,FALSE))</f>
        <v/>
      </c>
      <c r="G27" s="69" t="str">
        <f>IF(B27="","",VLOOKUP(B27,個人番号,名簿!$F$1,FALSE))</f>
        <v/>
      </c>
      <c r="H27" s="122"/>
      <c r="I27" s="86" t="str">
        <f>IF(B27="","",VLOOKUP(B27,個人番号,名簿!$I$1,FALSE))</f>
        <v/>
      </c>
      <c r="K27" s="110"/>
      <c r="L27" s="83"/>
      <c r="M27" s="79" t="str">
        <f t="shared" si="1"/>
        <v/>
      </c>
      <c r="N27" s="69" t="str">
        <f>IF(L27="","",VLOOKUP(L27,個人番号,名簿!$D$1,FALSE))</f>
        <v/>
      </c>
      <c r="O27" s="69" t="str">
        <f>IF(L27="","",VLOOKUP(L27,個人番号,名簿!$E$1,FALSE))</f>
        <v/>
      </c>
      <c r="P27" s="65" t="str">
        <f>IF(L27="","",VLOOKUP(L27,個人番号,名簿!$H$1,FALSE))</f>
        <v/>
      </c>
      <c r="Q27" s="69" t="str">
        <f>IF(L27="","",VLOOKUP(L27,個人番号,名簿!$F$1,FALSE))</f>
        <v/>
      </c>
      <c r="R27" s="122"/>
      <c r="S27" s="86" t="str">
        <f>IF(L27="","",VLOOKUP(L27,個人番号,名簿!$I$1,FALSE))</f>
        <v/>
      </c>
      <c r="U27" s="63" t="s">
        <v>990</v>
      </c>
    </row>
    <row r="28" spans="1:31" ht="27.6" customHeight="1">
      <c r="A28" s="110"/>
      <c r="B28" s="83"/>
      <c r="C28" s="79" t="str">
        <f t="shared" si="0"/>
        <v/>
      </c>
      <c r="D28" s="69" t="str">
        <f>IF(B28="","",VLOOKUP(B28,個人番号,名簿!$D$1,FALSE))</f>
        <v/>
      </c>
      <c r="E28" s="69" t="str">
        <f>IF(B28="","",VLOOKUP(B28,個人番号,名簿!$E$1,FALSE))</f>
        <v/>
      </c>
      <c r="F28" s="65" t="str">
        <f>IF(B28="","",VLOOKUP(B28,個人番号,名簿!$H$1,FALSE))</f>
        <v/>
      </c>
      <c r="G28" s="69" t="str">
        <f>IF(B28="","",VLOOKUP(B28,個人番号,名簿!$F$1,FALSE))</f>
        <v/>
      </c>
      <c r="H28" s="122"/>
      <c r="I28" s="86" t="str">
        <f>IF(B28="","",VLOOKUP(B28,個人番号,名簿!$I$1,FALSE))</f>
        <v/>
      </c>
      <c r="K28" s="110"/>
      <c r="L28" s="83"/>
      <c r="M28" s="79" t="str">
        <f t="shared" si="1"/>
        <v/>
      </c>
      <c r="N28" s="69" t="str">
        <f>IF(L28="","",VLOOKUP(L28,個人番号,名簿!$D$1,FALSE))</f>
        <v/>
      </c>
      <c r="O28" s="69" t="str">
        <f>IF(L28="","",VLOOKUP(L28,個人番号,名簿!$E$1,FALSE))</f>
        <v/>
      </c>
      <c r="P28" s="65" t="str">
        <f>IF(L28="","",VLOOKUP(L28,個人番号,名簿!$H$1,FALSE))</f>
        <v/>
      </c>
      <c r="Q28" s="69" t="str">
        <f>IF(L28="","",VLOOKUP(L28,個人番号,名簿!$F$1,FALSE))</f>
        <v/>
      </c>
      <c r="R28" s="122"/>
      <c r="S28" s="86" t="str">
        <f>IF(L28="","",VLOOKUP(L28,個人番号,名簿!$I$1,FALSE))</f>
        <v/>
      </c>
    </row>
    <row r="29" spans="1:31" ht="27.6" customHeight="1">
      <c r="A29" s="110"/>
      <c r="B29" s="83"/>
      <c r="C29" s="79" t="str">
        <f t="shared" si="0"/>
        <v/>
      </c>
      <c r="D29" s="69" t="str">
        <f>IF(B29="","",VLOOKUP(B29,個人番号,名簿!$D$1,FALSE))</f>
        <v/>
      </c>
      <c r="E29" s="69" t="str">
        <f>IF(B29="","",VLOOKUP(B29,個人番号,名簿!$E$1,FALSE))</f>
        <v/>
      </c>
      <c r="F29" s="65" t="str">
        <f>IF(B29="","",VLOOKUP(B29,個人番号,名簿!$H$1,FALSE))</f>
        <v/>
      </c>
      <c r="G29" s="69" t="str">
        <f>IF(B29="","",VLOOKUP(B29,個人番号,名簿!$F$1,FALSE))</f>
        <v/>
      </c>
      <c r="H29" s="122"/>
      <c r="I29" s="86" t="str">
        <f>IF(B29="","",VLOOKUP(B29,個人番号,名簿!$I$1,FALSE))</f>
        <v/>
      </c>
      <c r="K29" s="110"/>
      <c r="L29" s="83"/>
      <c r="M29" s="79" t="str">
        <f t="shared" si="1"/>
        <v/>
      </c>
      <c r="N29" s="69" t="str">
        <f>IF(L29="","",VLOOKUP(L29,個人番号,名簿!$D$1,FALSE))</f>
        <v/>
      </c>
      <c r="O29" s="69" t="str">
        <f>IF(L29="","",VLOOKUP(L29,個人番号,名簿!$E$1,FALSE))</f>
        <v/>
      </c>
      <c r="P29" s="65" t="str">
        <f>IF(L29="","",VLOOKUP(L29,個人番号,名簿!$H$1,FALSE))</f>
        <v/>
      </c>
      <c r="Q29" s="69" t="str">
        <f>IF(L29="","",VLOOKUP(L29,個人番号,名簿!$F$1,FALSE))</f>
        <v/>
      </c>
      <c r="R29" s="122"/>
      <c r="S29" s="86" t="str">
        <f>IF(L29="","",VLOOKUP(L29,個人番号,名簿!$I$1,FALSE))</f>
        <v/>
      </c>
    </row>
    <row r="30" spans="1:31" ht="27.6" customHeight="1">
      <c r="A30" s="110"/>
      <c r="B30" s="83"/>
      <c r="C30" s="79" t="str">
        <f t="shared" si="0"/>
        <v/>
      </c>
      <c r="D30" s="69" t="str">
        <f>IF(B30="","",VLOOKUP(B30,個人番号,名簿!$D$1,FALSE))</f>
        <v/>
      </c>
      <c r="E30" s="69" t="str">
        <f>IF(B30="","",VLOOKUP(B30,個人番号,名簿!$E$1,FALSE))</f>
        <v/>
      </c>
      <c r="F30" s="65" t="str">
        <f>IF(B30="","",VLOOKUP(B30,個人番号,名簿!$H$1,FALSE))</f>
        <v/>
      </c>
      <c r="G30" s="69" t="str">
        <f>IF(B30="","",VLOOKUP(B30,個人番号,名簿!$F$1,FALSE))</f>
        <v/>
      </c>
      <c r="H30" s="122"/>
      <c r="I30" s="86" t="str">
        <f>IF(B30="","",VLOOKUP(B30,個人番号,名簿!$I$1,FALSE))</f>
        <v/>
      </c>
      <c r="K30" s="110"/>
      <c r="L30" s="83"/>
      <c r="M30" s="79" t="str">
        <f t="shared" si="1"/>
        <v/>
      </c>
      <c r="N30" s="69" t="str">
        <f>IF(L30="","",VLOOKUP(L30,個人番号,名簿!$D$1,FALSE))</f>
        <v/>
      </c>
      <c r="O30" s="69" t="str">
        <f>IF(L30="","",VLOOKUP(L30,個人番号,名簿!$E$1,FALSE))</f>
        <v/>
      </c>
      <c r="P30" s="65" t="str">
        <f>IF(L30="","",VLOOKUP(L30,個人番号,名簿!$H$1,FALSE))</f>
        <v/>
      </c>
      <c r="Q30" s="69" t="str">
        <f>IF(L30="","",VLOOKUP(L30,個人番号,名簿!$F$1,FALSE))</f>
        <v/>
      </c>
      <c r="R30" s="122"/>
      <c r="S30" s="86" t="str">
        <f>IF(L30="","",VLOOKUP(L30,個人番号,名簿!$I$1,FALSE))</f>
        <v/>
      </c>
    </row>
    <row r="31" spans="1:31" ht="27.6" customHeight="1">
      <c r="A31" s="110"/>
      <c r="B31" s="83"/>
      <c r="C31" s="79" t="str">
        <f t="shared" si="0"/>
        <v/>
      </c>
      <c r="D31" s="69" t="str">
        <f>IF(B31="","",VLOOKUP(B31,個人番号,名簿!$D$1,FALSE))</f>
        <v/>
      </c>
      <c r="E31" s="69" t="str">
        <f>IF(B31="","",VLOOKUP(B31,個人番号,名簿!$E$1,FALSE))</f>
        <v/>
      </c>
      <c r="F31" s="65" t="str">
        <f>IF(B31="","",VLOOKUP(B31,個人番号,名簿!$H$1,FALSE))</f>
        <v/>
      </c>
      <c r="G31" s="69" t="str">
        <f>IF(B31="","",VLOOKUP(B31,個人番号,名簿!$F$1,FALSE))</f>
        <v/>
      </c>
      <c r="H31" s="122"/>
      <c r="I31" s="86" t="str">
        <f>IF(B31="","",VLOOKUP(B31,個人番号,名簿!$I$1,FALSE))</f>
        <v/>
      </c>
      <c r="K31" s="110"/>
      <c r="L31" s="83"/>
      <c r="M31" s="79" t="str">
        <f t="shared" si="1"/>
        <v/>
      </c>
      <c r="N31" s="69" t="str">
        <f>IF(L31="","",VLOOKUP(L31,個人番号,名簿!$D$1,FALSE))</f>
        <v/>
      </c>
      <c r="O31" s="69" t="str">
        <f>IF(L31="","",VLOOKUP(L31,個人番号,名簿!$E$1,FALSE))</f>
        <v/>
      </c>
      <c r="P31" s="65" t="str">
        <f>IF(L31="","",VLOOKUP(L31,個人番号,名簿!$H$1,FALSE))</f>
        <v/>
      </c>
      <c r="Q31" s="69" t="str">
        <f>IF(L31="","",VLOOKUP(L31,個人番号,名簿!$F$1,FALSE))</f>
        <v/>
      </c>
      <c r="R31" s="122"/>
      <c r="S31" s="86" t="str">
        <f>IF(L31="","",VLOOKUP(L31,個人番号,名簿!$I$1,FALSE))</f>
        <v/>
      </c>
    </row>
    <row r="32" spans="1:31" ht="27.6" customHeight="1">
      <c r="A32" s="110"/>
      <c r="B32" s="83"/>
      <c r="C32" s="79" t="str">
        <f t="shared" si="0"/>
        <v/>
      </c>
      <c r="D32" s="69" t="str">
        <f>IF(B32="","",VLOOKUP(B32,個人番号,名簿!$D$1,FALSE))</f>
        <v/>
      </c>
      <c r="E32" s="69" t="str">
        <f>IF(B32="","",VLOOKUP(B32,個人番号,名簿!$E$1,FALSE))</f>
        <v/>
      </c>
      <c r="F32" s="65" t="str">
        <f>IF(B32="","",VLOOKUP(B32,個人番号,名簿!$H$1,FALSE))</f>
        <v/>
      </c>
      <c r="G32" s="69" t="str">
        <f>IF(B32="","",VLOOKUP(B32,個人番号,名簿!$F$1,FALSE))</f>
        <v/>
      </c>
      <c r="H32" s="122"/>
      <c r="I32" s="86" t="str">
        <f>IF(B32="","",VLOOKUP(B32,個人番号,名簿!$I$1,FALSE))</f>
        <v/>
      </c>
      <c r="K32" s="110"/>
      <c r="L32" s="83"/>
      <c r="M32" s="79" t="str">
        <f t="shared" si="1"/>
        <v/>
      </c>
      <c r="N32" s="69" t="str">
        <f>IF(L32="","",VLOOKUP(L32,個人番号,名簿!$D$1,FALSE))</f>
        <v/>
      </c>
      <c r="O32" s="69" t="str">
        <f>IF(L32="","",VLOOKUP(L32,個人番号,名簿!$E$1,FALSE))</f>
        <v/>
      </c>
      <c r="P32" s="65" t="str">
        <f>IF(L32="","",VLOOKUP(L32,個人番号,名簿!$H$1,FALSE))</f>
        <v/>
      </c>
      <c r="Q32" s="69" t="str">
        <f>IF(L32="","",VLOOKUP(L32,個人番号,名簿!$F$1,FALSE))</f>
        <v/>
      </c>
      <c r="R32" s="122"/>
      <c r="S32" s="86" t="str">
        <f>IF(L32="","",VLOOKUP(L32,個人番号,名簿!$I$1,FALSE))</f>
        <v/>
      </c>
    </row>
    <row r="33" spans="1:19" ht="27.6" customHeight="1">
      <c r="A33" s="110"/>
      <c r="B33" s="83"/>
      <c r="C33" s="79" t="str">
        <f t="shared" si="0"/>
        <v/>
      </c>
      <c r="D33" s="69" t="str">
        <f>IF(B33="","",VLOOKUP(B33,個人番号,名簿!$D$1,FALSE))</f>
        <v/>
      </c>
      <c r="E33" s="69" t="str">
        <f>IF(B33="","",VLOOKUP(B33,個人番号,名簿!$E$1,FALSE))</f>
        <v/>
      </c>
      <c r="F33" s="65" t="str">
        <f>IF(B33="","",VLOOKUP(B33,個人番号,名簿!$H$1,FALSE))</f>
        <v/>
      </c>
      <c r="G33" s="69" t="str">
        <f>IF(B33="","",VLOOKUP(B33,個人番号,名簿!$F$1,FALSE))</f>
        <v/>
      </c>
      <c r="H33" s="122"/>
      <c r="I33" s="86" t="str">
        <f>IF(B33="","",VLOOKUP(B33,個人番号,名簿!$I$1,FALSE))</f>
        <v/>
      </c>
      <c r="K33" s="110"/>
      <c r="L33" s="83"/>
      <c r="M33" s="79" t="str">
        <f t="shared" si="1"/>
        <v/>
      </c>
      <c r="N33" s="69" t="str">
        <f>IF(L33="","",VLOOKUP(L33,個人番号,名簿!$D$1,FALSE))</f>
        <v/>
      </c>
      <c r="O33" s="69" t="str">
        <f>IF(L33="","",VLOOKUP(L33,個人番号,名簿!$E$1,FALSE))</f>
        <v/>
      </c>
      <c r="P33" s="65" t="str">
        <f>IF(L33="","",VLOOKUP(L33,個人番号,名簿!$H$1,FALSE))</f>
        <v/>
      </c>
      <c r="Q33" s="69" t="str">
        <f>IF(L33="","",VLOOKUP(L33,個人番号,名簿!$F$1,FALSE))</f>
        <v/>
      </c>
      <c r="R33" s="122"/>
      <c r="S33" s="86" t="str">
        <f>IF(L33="","",VLOOKUP(L33,個人番号,名簿!$I$1,FALSE))</f>
        <v/>
      </c>
    </row>
    <row r="34" spans="1:19" ht="27.6" customHeight="1">
      <c r="A34" s="110"/>
      <c r="B34" s="83"/>
      <c r="C34" s="79" t="str">
        <f t="shared" si="0"/>
        <v/>
      </c>
      <c r="D34" s="69" t="str">
        <f>IF(B34="","",VLOOKUP(B34,個人番号,名簿!$D$1,FALSE))</f>
        <v/>
      </c>
      <c r="E34" s="69" t="str">
        <f>IF(B34="","",VLOOKUP(B34,個人番号,名簿!$E$1,FALSE))</f>
        <v/>
      </c>
      <c r="F34" s="65" t="str">
        <f>IF(B34="","",VLOOKUP(B34,個人番号,名簿!$H$1,FALSE))</f>
        <v/>
      </c>
      <c r="G34" s="69" t="str">
        <f>IF(B34="","",VLOOKUP(B34,個人番号,名簿!$F$1,FALSE))</f>
        <v/>
      </c>
      <c r="H34" s="122"/>
      <c r="I34" s="86" t="str">
        <f>IF(B34="","",VLOOKUP(B34,個人番号,名簿!$I$1,FALSE))</f>
        <v/>
      </c>
      <c r="K34" s="110"/>
      <c r="L34" s="83"/>
      <c r="M34" s="79" t="str">
        <f t="shared" si="1"/>
        <v/>
      </c>
      <c r="N34" s="69" t="str">
        <f>IF(L34="","",VLOOKUP(L34,個人番号,名簿!$D$1,FALSE))</f>
        <v/>
      </c>
      <c r="O34" s="69" t="str">
        <f>IF(L34="","",VLOOKUP(L34,個人番号,名簿!$E$1,FALSE))</f>
        <v/>
      </c>
      <c r="P34" s="65" t="str">
        <f>IF(L34="","",VLOOKUP(L34,個人番号,名簿!$H$1,FALSE))</f>
        <v/>
      </c>
      <c r="Q34" s="69" t="str">
        <f>IF(L34="","",VLOOKUP(L34,個人番号,名簿!$F$1,FALSE))</f>
        <v/>
      </c>
      <c r="R34" s="122"/>
      <c r="S34" s="86" t="str">
        <f>IF(L34="","",VLOOKUP(L34,個人番号,名簿!$I$1,FALSE))</f>
        <v/>
      </c>
    </row>
    <row r="35" spans="1:19" ht="27.6" customHeight="1">
      <c r="A35" s="110"/>
      <c r="B35" s="83"/>
      <c r="C35" s="79" t="str">
        <f t="shared" si="0"/>
        <v/>
      </c>
      <c r="D35" s="69" t="str">
        <f>IF(B35="","",VLOOKUP(B35,個人番号,名簿!$D$1,FALSE))</f>
        <v/>
      </c>
      <c r="E35" s="69" t="str">
        <f>IF(B35="","",VLOOKUP(B35,個人番号,名簿!$E$1,FALSE))</f>
        <v/>
      </c>
      <c r="F35" s="65" t="str">
        <f>IF(B35="","",VLOOKUP(B35,個人番号,名簿!$H$1,FALSE))</f>
        <v/>
      </c>
      <c r="G35" s="69" t="str">
        <f>IF(B35="","",VLOOKUP(B35,個人番号,名簿!$F$1,FALSE))</f>
        <v/>
      </c>
      <c r="H35" s="122"/>
      <c r="I35" s="86" t="str">
        <f>IF(B35="","",VLOOKUP(B35,個人番号,名簿!$I$1,FALSE))</f>
        <v/>
      </c>
      <c r="K35" s="110"/>
      <c r="L35" s="83"/>
      <c r="M35" s="79" t="str">
        <f t="shared" si="1"/>
        <v/>
      </c>
      <c r="N35" s="69" t="str">
        <f>IF(L35="","",VLOOKUP(L35,個人番号,名簿!$D$1,FALSE))</f>
        <v/>
      </c>
      <c r="O35" s="69" t="str">
        <f>IF(L35="","",VLOOKUP(L35,個人番号,名簿!$E$1,FALSE))</f>
        <v/>
      </c>
      <c r="P35" s="65" t="str">
        <f>IF(L35="","",VLOOKUP(L35,個人番号,名簿!$H$1,FALSE))</f>
        <v/>
      </c>
      <c r="Q35" s="69" t="str">
        <f>IF(L35="","",VLOOKUP(L35,個人番号,名簿!$F$1,FALSE))</f>
        <v/>
      </c>
      <c r="R35" s="122"/>
      <c r="S35" s="86" t="str">
        <f>IF(L35="","",VLOOKUP(L35,個人番号,名簿!$I$1,FALSE))</f>
        <v/>
      </c>
    </row>
    <row r="36" spans="1:19" ht="27.6" customHeight="1">
      <c r="A36" s="110"/>
      <c r="B36" s="83"/>
      <c r="C36" s="79" t="str">
        <f t="shared" si="0"/>
        <v/>
      </c>
      <c r="D36" s="69" t="str">
        <f>IF(B36="","",VLOOKUP(B36,個人番号,名簿!$D$1,FALSE))</f>
        <v/>
      </c>
      <c r="E36" s="69" t="str">
        <f>IF(B36="","",VLOOKUP(B36,個人番号,名簿!$E$1,FALSE))</f>
        <v/>
      </c>
      <c r="F36" s="65" t="str">
        <f>IF(B36="","",VLOOKUP(B36,個人番号,名簿!$H$1,FALSE))</f>
        <v/>
      </c>
      <c r="G36" s="69" t="str">
        <f>IF(B36="","",VLOOKUP(B36,個人番号,名簿!$F$1,FALSE))</f>
        <v/>
      </c>
      <c r="H36" s="122"/>
      <c r="I36" s="86" t="str">
        <f>IF(B36="","",VLOOKUP(B36,個人番号,名簿!$I$1,FALSE))</f>
        <v/>
      </c>
      <c r="K36" s="110"/>
      <c r="L36" s="83"/>
      <c r="M36" s="79" t="str">
        <f t="shared" si="1"/>
        <v/>
      </c>
      <c r="N36" s="69" t="str">
        <f>IF(L36="","",VLOOKUP(L36,個人番号,名簿!$D$1,FALSE))</f>
        <v/>
      </c>
      <c r="O36" s="69" t="str">
        <f>IF(L36="","",VLOOKUP(L36,個人番号,名簿!$E$1,FALSE))</f>
        <v/>
      </c>
      <c r="P36" s="65" t="str">
        <f>IF(L36="","",VLOOKUP(L36,個人番号,名簿!$H$1,FALSE))</f>
        <v/>
      </c>
      <c r="Q36" s="69" t="str">
        <f>IF(L36="","",VLOOKUP(L36,個人番号,名簿!$F$1,FALSE))</f>
        <v/>
      </c>
      <c r="R36" s="122"/>
      <c r="S36" s="86" t="str">
        <f>IF(L36="","",VLOOKUP(L36,個人番号,名簿!$I$1,FALSE))</f>
        <v/>
      </c>
    </row>
    <row r="37" spans="1:19" ht="27.6" customHeight="1">
      <c r="A37" s="110"/>
      <c r="B37" s="83"/>
      <c r="C37" s="79" t="str">
        <f t="shared" si="0"/>
        <v/>
      </c>
      <c r="D37" s="69" t="str">
        <f>IF(B37="","",VLOOKUP(B37,個人番号,名簿!$D$1,FALSE))</f>
        <v/>
      </c>
      <c r="E37" s="69" t="str">
        <f>IF(B37="","",VLOOKUP(B37,個人番号,名簿!$E$1,FALSE))</f>
        <v/>
      </c>
      <c r="F37" s="65" t="str">
        <f>IF(B37="","",VLOOKUP(B37,個人番号,名簿!$H$1,FALSE))</f>
        <v/>
      </c>
      <c r="G37" s="69" t="str">
        <f>IF(B37="","",VLOOKUP(B37,個人番号,名簿!$F$1,FALSE))</f>
        <v/>
      </c>
      <c r="H37" s="122"/>
      <c r="I37" s="86" t="str">
        <f>IF(B37="","",VLOOKUP(B37,個人番号,名簿!$I$1,FALSE))</f>
        <v/>
      </c>
      <c r="K37" s="110"/>
      <c r="L37" s="83"/>
      <c r="M37" s="79" t="str">
        <f t="shared" si="1"/>
        <v/>
      </c>
      <c r="N37" s="69" t="str">
        <f>IF(L37="","",VLOOKUP(L37,個人番号,名簿!$D$1,FALSE))</f>
        <v/>
      </c>
      <c r="O37" s="69" t="str">
        <f>IF(L37="","",VLOOKUP(L37,個人番号,名簿!$E$1,FALSE))</f>
        <v/>
      </c>
      <c r="P37" s="65" t="str">
        <f>IF(L37="","",VLOOKUP(L37,個人番号,名簿!$H$1,FALSE))</f>
        <v/>
      </c>
      <c r="Q37" s="69" t="str">
        <f>IF(L37="","",VLOOKUP(L37,個人番号,名簿!$F$1,FALSE))</f>
        <v/>
      </c>
      <c r="R37" s="122"/>
      <c r="S37" s="86" t="str">
        <f>IF(L37="","",VLOOKUP(L37,個人番号,名簿!$I$1,FALSE))</f>
        <v/>
      </c>
    </row>
    <row r="38" spans="1:19" ht="27.6" customHeight="1">
      <c r="A38" s="110"/>
      <c r="B38" s="83"/>
      <c r="C38" s="79" t="str">
        <f t="shared" si="0"/>
        <v/>
      </c>
      <c r="D38" s="69" t="str">
        <f>IF(B38="","",VLOOKUP(B38,個人番号,名簿!$D$1,FALSE))</f>
        <v/>
      </c>
      <c r="E38" s="69" t="str">
        <f>IF(B38="","",VLOOKUP(B38,個人番号,名簿!$E$1,FALSE))</f>
        <v/>
      </c>
      <c r="F38" s="65" t="str">
        <f>IF(B38="","",VLOOKUP(B38,個人番号,名簿!$H$1,FALSE))</f>
        <v/>
      </c>
      <c r="G38" s="69" t="str">
        <f>IF(B38="","",VLOOKUP(B38,個人番号,名簿!$F$1,FALSE))</f>
        <v/>
      </c>
      <c r="H38" s="122"/>
      <c r="I38" s="86" t="str">
        <f>IF(B38="","",VLOOKUP(B38,個人番号,名簿!$I$1,FALSE))</f>
        <v/>
      </c>
      <c r="K38" s="110"/>
      <c r="L38" s="83"/>
      <c r="M38" s="79" t="str">
        <f t="shared" si="1"/>
        <v/>
      </c>
      <c r="N38" s="69" t="str">
        <f>IF(L38="","",VLOOKUP(L38,個人番号,名簿!$D$1,FALSE))</f>
        <v/>
      </c>
      <c r="O38" s="69" t="str">
        <f>IF(L38="","",VLOOKUP(L38,個人番号,名簿!$E$1,FALSE))</f>
        <v/>
      </c>
      <c r="P38" s="65" t="str">
        <f>IF(L38="","",VLOOKUP(L38,個人番号,名簿!$H$1,FALSE))</f>
        <v/>
      </c>
      <c r="Q38" s="69" t="str">
        <f>IF(L38="","",VLOOKUP(L38,個人番号,名簿!$F$1,FALSE))</f>
        <v/>
      </c>
      <c r="R38" s="122"/>
      <c r="S38" s="86" t="str">
        <f>IF(L38="","",VLOOKUP(L38,個人番号,名簿!$I$1,FALSE))</f>
        <v/>
      </c>
    </row>
    <row r="39" spans="1:19" ht="27.6" customHeight="1">
      <c r="A39" s="110"/>
      <c r="B39" s="83"/>
      <c r="C39" s="79" t="str">
        <f t="shared" si="0"/>
        <v/>
      </c>
      <c r="D39" s="69" t="str">
        <f>IF(B39="","",VLOOKUP(B39,個人番号,名簿!$D$1,FALSE))</f>
        <v/>
      </c>
      <c r="E39" s="69" t="str">
        <f>IF(B39="","",VLOOKUP(B39,個人番号,名簿!$E$1,FALSE))</f>
        <v/>
      </c>
      <c r="F39" s="65" t="str">
        <f>IF(B39="","",VLOOKUP(B39,個人番号,名簿!$H$1,FALSE))</f>
        <v/>
      </c>
      <c r="G39" s="69" t="str">
        <f>IF(B39="","",VLOOKUP(B39,個人番号,名簿!$F$1,FALSE))</f>
        <v/>
      </c>
      <c r="H39" s="122"/>
      <c r="I39" s="86" t="str">
        <f>IF(B39="","",VLOOKUP(B39,個人番号,名簿!$I$1,FALSE))</f>
        <v/>
      </c>
      <c r="K39" s="110"/>
      <c r="L39" s="83"/>
      <c r="M39" s="79" t="str">
        <f t="shared" si="1"/>
        <v/>
      </c>
      <c r="N39" s="69" t="str">
        <f>IF(L39="","",VLOOKUP(L39,個人番号,名簿!$D$1,FALSE))</f>
        <v/>
      </c>
      <c r="O39" s="69" t="str">
        <f>IF(L39="","",VLOOKUP(L39,個人番号,名簿!$E$1,FALSE))</f>
        <v/>
      </c>
      <c r="P39" s="65" t="str">
        <f>IF(L39="","",VLOOKUP(L39,個人番号,名簿!$H$1,FALSE))</f>
        <v/>
      </c>
      <c r="Q39" s="69" t="str">
        <f>IF(L39="","",VLOOKUP(L39,個人番号,名簿!$F$1,FALSE))</f>
        <v/>
      </c>
      <c r="R39" s="122"/>
      <c r="S39" s="86" t="str">
        <f>IF(L39="","",VLOOKUP(L39,個人番号,名簿!$I$1,FALSE))</f>
        <v/>
      </c>
    </row>
    <row r="40" spans="1:19" ht="27.6" customHeight="1" thickBot="1">
      <c r="A40" s="110"/>
      <c r="B40" s="83"/>
      <c r="C40" s="79" t="str">
        <f t="shared" si="0"/>
        <v/>
      </c>
      <c r="D40" s="69" t="str">
        <f>IF(B40="","",VLOOKUP(B40,個人番号,名簿!$D$1,FALSE))</f>
        <v/>
      </c>
      <c r="E40" s="69" t="str">
        <f>IF(B40="","",VLOOKUP(B40,個人番号,名簿!$E$1,FALSE))</f>
        <v/>
      </c>
      <c r="F40" s="65" t="str">
        <f>IF(B40="","",VLOOKUP(B40,個人番号,名簿!$H$1,FALSE))</f>
        <v/>
      </c>
      <c r="G40" s="69" t="str">
        <f>IF(B40="","",VLOOKUP(B40,個人番号,名簿!$F$1,FALSE))</f>
        <v/>
      </c>
      <c r="H40" s="122"/>
      <c r="I40" s="86" t="str">
        <f>IF(B40="","",VLOOKUP(B40,個人番号,名簿!$I$1,FALSE))</f>
        <v/>
      </c>
      <c r="K40" s="111"/>
      <c r="L40" s="84"/>
      <c r="M40" s="80" t="str">
        <f t="shared" si="1"/>
        <v/>
      </c>
      <c r="N40" s="70" t="str">
        <f>IF(L40="","",VLOOKUP(L40,個人番号,名簿!$D$1,FALSE))</f>
        <v/>
      </c>
      <c r="O40" s="70" t="str">
        <f>IF(L40="","",VLOOKUP(L40,個人番号,名簿!$E$1,FALSE))</f>
        <v/>
      </c>
      <c r="P40" s="65" t="str">
        <f>IF(L40="","",VLOOKUP(L40,個人番号,名簿!$H$1,FALSE))</f>
        <v/>
      </c>
      <c r="Q40" s="70" t="str">
        <f>IF(L40="","",VLOOKUP(L40,個人番号,名簿!$F$1,FALSE))</f>
        <v/>
      </c>
      <c r="R40" s="123"/>
      <c r="S40" s="87" t="str">
        <f>IF(L40="","",VLOOKUP(L40,個人番号,名簿!$I$1,FALSE))</f>
        <v/>
      </c>
    </row>
    <row r="41" spans="1:19" ht="27.6" customHeight="1">
      <c r="A41" s="110"/>
      <c r="B41" s="83"/>
      <c r="C41" s="79" t="str">
        <f t="shared" si="0"/>
        <v/>
      </c>
      <c r="D41" s="69" t="str">
        <f>IF(B41="","",VLOOKUP(B41,個人番号,名簿!$D$1,FALSE))</f>
        <v/>
      </c>
      <c r="E41" s="69" t="str">
        <f>IF(B41="","",VLOOKUP(B41,個人番号,名簿!$E$1,FALSE))</f>
        <v/>
      </c>
      <c r="F41" s="65" t="str">
        <f>IF(B41="","",VLOOKUP(B41,個人番号,名簿!$H$1,FALSE))</f>
        <v/>
      </c>
      <c r="G41" s="69" t="str">
        <f>IF(B41="","",VLOOKUP(B41,個人番号,名簿!$F$1,FALSE))</f>
        <v/>
      </c>
      <c r="H41" s="122"/>
      <c r="I41" s="86" t="str">
        <f>IF(B41="","",VLOOKUP(B41,個人番号,名簿!$I$1,FALSE))</f>
        <v/>
      </c>
      <c r="K41" s="284" t="s">
        <v>959</v>
      </c>
      <c r="L41" s="285"/>
      <c r="M41" s="285"/>
      <c r="N41" s="285"/>
      <c r="O41" s="285"/>
      <c r="P41" s="285"/>
      <c r="Q41" s="285"/>
      <c r="R41" s="285"/>
      <c r="S41" s="285"/>
    </row>
    <row r="42" spans="1:19" ht="27.6" customHeight="1">
      <c r="A42" s="110"/>
      <c r="B42" s="83"/>
      <c r="C42" s="79" t="str">
        <f t="shared" si="0"/>
        <v/>
      </c>
      <c r="D42" s="69" t="str">
        <f>IF(B42="","",VLOOKUP(B42,個人番号,名簿!$D$1,FALSE))</f>
        <v/>
      </c>
      <c r="E42" s="69" t="str">
        <f>IF(B42="","",VLOOKUP(B42,個人番号,名簿!$E$1,FALSE))</f>
        <v/>
      </c>
      <c r="F42" s="65" t="str">
        <f>IF(B42="","",VLOOKUP(B42,個人番号,名簿!$H$1,FALSE))</f>
        <v/>
      </c>
      <c r="G42" s="69" t="str">
        <f>IF(B42="","",VLOOKUP(B42,個人番号,名簿!$F$1,FALSE))</f>
        <v/>
      </c>
      <c r="H42" s="122"/>
      <c r="I42" s="86" t="str">
        <f>IF(B42="","",VLOOKUP(B42,個人番号,名簿!$I$1,FALSE))</f>
        <v/>
      </c>
      <c r="K42" s="286"/>
      <c r="L42" s="286"/>
      <c r="M42" s="286"/>
      <c r="N42" s="286"/>
      <c r="O42" s="286"/>
      <c r="P42" s="286"/>
      <c r="Q42" s="286"/>
      <c r="R42" s="286"/>
      <c r="S42" s="286"/>
    </row>
    <row r="43" spans="1:19" ht="27.6" customHeight="1">
      <c r="A43" s="110"/>
      <c r="B43" s="83"/>
      <c r="C43" s="79" t="str">
        <f t="shared" si="0"/>
        <v/>
      </c>
      <c r="D43" s="69" t="str">
        <f>IF(B43="","",VLOOKUP(B43,個人番号,名簿!$D$1,FALSE))</f>
        <v/>
      </c>
      <c r="E43" s="69" t="str">
        <f>IF(B43="","",VLOOKUP(B43,個人番号,名簿!$E$1,FALSE))</f>
        <v/>
      </c>
      <c r="F43" s="65" t="str">
        <f>IF(B43="","",VLOOKUP(B43,個人番号,名簿!$H$1,FALSE))</f>
        <v/>
      </c>
      <c r="G43" s="69" t="str">
        <f>IF(B43="","",VLOOKUP(B43,個人番号,名簿!$F$1,FALSE))</f>
        <v/>
      </c>
      <c r="H43" s="122"/>
      <c r="I43" s="86" t="str">
        <f>IF(B43="","",VLOOKUP(B43,個人番号,名簿!$I$1,FALSE))</f>
        <v/>
      </c>
      <c r="K43" s="286"/>
      <c r="L43" s="286"/>
      <c r="M43" s="286"/>
      <c r="N43" s="286"/>
      <c r="O43" s="286"/>
      <c r="P43" s="286"/>
      <c r="Q43" s="286"/>
      <c r="R43" s="286"/>
      <c r="S43" s="286"/>
    </row>
    <row r="44" spans="1:19" ht="27.6" customHeight="1">
      <c r="A44" s="110"/>
      <c r="B44" s="83"/>
      <c r="C44" s="79" t="str">
        <f t="shared" si="0"/>
        <v/>
      </c>
      <c r="D44" s="69" t="str">
        <f>IF(B44="","",VLOOKUP(B44,個人番号,名簿!$D$1,FALSE))</f>
        <v/>
      </c>
      <c r="E44" s="69" t="str">
        <f>IF(B44="","",VLOOKUP(B44,個人番号,名簿!$E$1,FALSE))</f>
        <v/>
      </c>
      <c r="F44" s="65" t="str">
        <f>IF(B44="","",VLOOKUP(B44,個人番号,名簿!$H$1,FALSE))</f>
        <v/>
      </c>
      <c r="G44" s="69" t="str">
        <f>IF(B44="","",VLOOKUP(B44,個人番号,名簿!$F$1,FALSE))</f>
        <v/>
      </c>
      <c r="H44" s="122"/>
      <c r="I44" s="86" t="str">
        <f>IF(B44="","",VLOOKUP(B44,個人番号,名簿!$I$1,FALSE))</f>
        <v/>
      </c>
      <c r="L44" s="268" t="s">
        <v>954</v>
      </c>
      <c r="M44" s="268"/>
      <c r="N44" s="269" t="str">
        <f>$B$4</f>
        <v/>
      </c>
      <c r="O44" s="269"/>
      <c r="P44" s="269"/>
      <c r="Q44" s="269"/>
      <c r="R44" s="269"/>
      <c r="S44" s="89"/>
    </row>
    <row r="45" spans="1:19" ht="27.6" customHeight="1">
      <c r="A45" s="110"/>
      <c r="B45" s="83"/>
      <c r="C45" s="79" t="str">
        <f t="shared" si="0"/>
        <v/>
      </c>
      <c r="D45" s="69" t="str">
        <f>IF(B45="","",VLOOKUP(B45,個人番号,名簿!$D$1,FALSE))</f>
        <v/>
      </c>
      <c r="E45" s="69" t="str">
        <f>IF(B45="","",VLOOKUP(B45,個人番号,名簿!$E$1,FALSE))</f>
        <v/>
      </c>
      <c r="F45" s="65" t="str">
        <f>IF(B45="","",VLOOKUP(B45,個人番号,名簿!$H$1,FALSE))</f>
        <v/>
      </c>
      <c r="G45" s="69" t="str">
        <f>IF(B45="","",VLOOKUP(B45,個人番号,名簿!$F$1,FALSE))</f>
        <v/>
      </c>
      <c r="H45" s="122"/>
      <c r="I45" s="86" t="str">
        <f>IF(B45="","",VLOOKUP(B45,個人番号,名簿!$I$1,FALSE))</f>
        <v/>
      </c>
      <c r="L45" s="268" t="s">
        <v>960</v>
      </c>
      <c r="M45" s="268"/>
      <c r="N45" s="269" t="str">
        <f>名簿!$M$8</f>
        <v/>
      </c>
      <c r="O45" s="269"/>
      <c r="P45" s="269"/>
      <c r="Q45" s="269"/>
      <c r="R45" s="269"/>
      <c r="S45" s="89"/>
    </row>
    <row r="46" spans="1:19" ht="27.6" customHeight="1" thickBot="1">
      <c r="A46" s="111"/>
      <c r="B46" s="84"/>
      <c r="C46" s="80" t="str">
        <f t="shared" si="0"/>
        <v/>
      </c>
      <c r="D46" s="70" t="str">
        <f>IF(B46="","",VLOOKUP(B46,個人番号,名簿!$D$1,FALSE))</f>
        <v/>
      </c>
      <c r="E46" s="70" t="str">
        <f>IF(B46="","",VLOOKUP(B46,個人番号,名簿!$E$1,FALSE))</f>
        <v/>
      </c>
      <c r="F46" s="66" t="str">
        <f>IF(B46="","",VLOOKUP(B46,個人番号,名簿!$H$1,FALSE))</f>
        <v/>
      </c>
      <c r="G46" s="70" t="str">
        <f>IF(B46="","",VLOOKUP(B46,個人番号,名簿!$F$1,FALSE))</f>
        <v/>
      </c>
      <c r="H46" s="123"/>
      <c r="I46" s="87" t="str">
        <f>IF(B46="","",VLOOKUP(B46,個人番号,名簿!$I$1,FALSE))</f>
        <v/>
      </c>
      <c r="L46" s="268" t="s">
        <v>961</v>
      </c>
      <c r="M46" s="268"/>
      <c r="N46" s="269" t="str">
        <f>名簿!$M$11</f>
        <v/>
      </c>
      <c r="O46" s="269"/>
      <c r="P46" s="269"/>
      <c r="Q46" s="269"/>
      <c r="R46" s="269"/>
      <c r="S46" s="89"/>
    </row>
    <row r="47" spans="1:19" ht="27.6" customHeight="1" thickBot="1">
      <c r="M47" s="270">
        <f ca="1">NOW()</f>
        <v>46031.591543171293</v>
      </c>
      <c r="N47" s="270"/>
      <c r="O47" s="270"/>
    </row>
    <row r="48" spans="1:19" ht="27.6" customHeight="1" thickBot="1">
      <c r="A48" s="103" t="s">
        <v>962</v>
      </c>
      <c r="B48" s="104" t="s">
        <v>966</v>
      </c>
      <c r="C48" s="105" t="s">
        <v>967</v>
      </c>
      <c r="D48" s="94"/>
      <c r="E48" s="95"/>
      <c r="F48" s="95"/>
      <c r="G48" s="95"/>
      <c r="H48" s="95"/>
      <c r="I48" s="95"/>
      <c r="J48" s="95"/>
      <c r="K48" s="95"/>
    </row>
    <row r="49" spans="1:19" ht="27.6" customHeight="1">
      <c r="A49" s="101" t="s">
        <v>963</v>
      </c>
      <c r="B49" s="102">
        <f>INT(SUMPRODUCT(1/SUBSTITUTE(COUNTIF(B7:B46,B7:B46),0,100)))</f>
        <v>0</v>
      </c>
      <c r="C49" s="71">
        <f>COUNTA(B13:B23,B24:B46)</f>
        <v>0</v>
      </c>
      <c r="D49" s="271" t="str">
        <f>IF(B52=0," リレー　    チーム　×　１０００円　＝　 　                　円","リレー　"&amp;B52&amp;"　チーム　×　1000　円　＝　"&amp;B53&amp;"　円")</f>
        <v xml:space="preserve"> リレー　    チーム　×　１０００円　＝　 　                　円</v>
      </c>
      <c r="E49" s="271"/>
      <c r="F49" s="271"/>
      <c r="G49" s="271"/>
      <c r="H49" s="271"/>
      <c r="I49" s="271"/>
      <c r="J49" s="271"/>
      <c r="K49" s="272"/>
      <c r="N49" s="106" t="s">
        <v>973</v>
      </c>
      <c r="O49" s="267">
        <f>名簿!$O$2</f>
        <v>0</v>
      </c>
      <c r="P49" s="267"/>
      <c r="Q49" s="267"/>
      <c r="R49" s="267"/>
      <c r="S49" s="107" t="s">
        <v>971</v>
      </c>
    </row>
    <row r="50" spans="1:19" ht="27.6" customHeight="1">
      <c r="A50" s="97" t="s">
        <v>964</v>
      </c>
      <c r="B50" s="99">
        <f>INT(SUMPRODUCT(1/SUBSTITUTE(COUNTIF(L7:L40,L7:L40),0,100)))</f>
        <v>0</v>
      </c>
      <c r="C50" s="69">
        <f>COUNTA(L21:L40,L13:L20)</f>
        <v>0</v>
      </c>
      <c r="D50" s="273" t="str">
        <f>IF(C51=0," のべ種目数　　　種目× ５００  円　＝　                 　円","のべ種目数　"&amp;C51&amp;"　種目×　５００　円　＝　"&amp;C52&amp;"　円")</f>
        <v xml:space="preserve"> のべ種目数　　　種目× ５００  円　＝　                 　円</v>
      </c>
      <c r="E50" s="274"/>
      <c r="F50" s="274"/>
      <c r="G50" s="274"/>
      <c r="H50" s="274"/>
      <c r="I50" s="274"/>
      <c r="J50" s="274"/>
      <c r="K50" s="275"/>
    </row>
    <row r="51" spans="1:19" ht="27.6" customHeight="1" thickBot="1">
      <c r="A51" s="98" t="s">
        <v>965</v>
      </c>
      <c r="B51" s="100">
        <f>SUM(B49:B50)</f>
        <v>0</v>
      </c>
      <c r="C51" s="70">
        <f>SUM(C49:C50)</f>
        <v>0</v>
      </c>
      <c r="D51" s="276" t="str">
        <f>IF(C53=0,"合計金額　　　            　円","合計　"&amp;C53&amp;"　円")</f>
        <v>合計金額　　　            　円</v>
      </c>
      <c r="E51" s="276"/>
      <c r="F51" s="276"/>
      <c r="G51" s="276"/>
      <c r="H51" s="276"/>
      <c r="I51" s="276"/>
      <c r="J51" s="276"/>
      <c r="K51" s="277"/>
    </row>
    <row r="52" spans="1:19" ht="27.6" customHeight="1">
      <c r="A52" s="108" t="s">
        <v>968</v>
      </c>
      <c r="B52" s="108">
        <f>COUNTA(B7,L7)</f>
        <v>0</v>
      </c>
      <c r="C52" s="108">
        <f>C51*500</f>
        <v>0</v>
      </c>
      <c r="N52" s="106" t="s">
        <v>970</v>
      </c>
      <c r="O52" s="267">
        <f>名簿!$Q$2</f>
        <v>0</v>
      </c>
      <c r="P52" s="267"/>
      <c r="Q52" s="267"/>
      <c r="R52" s="267"/>
      <c r="S52" s="107" t="s">
        <v>972</v>
      </c>
    </row>
    <row r="53" spans="1:19" ht="27.6" customHeight="1">
      <c r="A53" s="108" t="s">
        <v>969</v>
      </c>
      <c r="B53" s="108">
        <f>B52*1000</f>
        <v>0</v>
      </c>
      <c r="C53" s="108">
        <f>SUM(B53,C52)</f>
        <v>0</v>
      </c>
    </row>
  </sheetData>
  <mergeCells count="19">
    <mergeCell ref="D49:K49"/>
    <mergeCell ref="O49:R49"/>
    <mergeCell ref="D50:K50"/>
    <mergeCell ref="D51:K51"/>
    <mergeCell ref="U8:W9"/>
    <mergeCell ref="K41:S43"/>
    <mergeCell ref="O52:R52"/>
    <mergeCell ref="L44:M44"/>
    <mergeCell ref="N44:R44"/>
    <mergeCell ref="L45:M45"/>
    <mergeCell ref="N45:R45"/>
    <mergeCell ref="L46:M46"/>
    <mergeCell ref="N46:R46"/>
    <mergeCell ref="M47:O47"/>
    <mergeCell ref="O1:Q1"/>
    <mergeCell ref="R1:S1"/>
    <mergeCell ref="C2:O2"/>
    <mergeCell ref="Q2:T2"/>
    <mergeCell ref="B4:I4"/>
  </mergeCells>
  <phoneticPr fontId="1"/>
  <printOptions horizontalCentered="1"/>
  <pageMargins left="0.39370078740157483" right="0.39370078740157483" top="0.78740157480314965" bottom="0.39370078740157483" header="0.31496062992125984" footer="0.31496062992125984"/>
  <pageSetup paperSize="9" scale="55" orientation="portrait" blackAndWhite="1"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Z58"/>
  <sheetViews>
    <sheetView showGridLines="0" tabSelected="1" zoomScale="70" zoomScaleNormal="70" zoomScaleSheetLayoutView="40" workbookViewId="0"/>
  </sheetViews>
  <sheetFormatPr defaultColWidth="9" defaultRowHeight="13.2"/>
  <cols>
    <col min="1" max="1" width="2.44140625" style="171" customWidth="1"/>
    <col min="2" max="12" width="9" style="171"/>
    <col min="13" max="14" width="2.44140625" style="171" customWidth="1"/>
    <col min="15" max="25" width="9" style="171"/>
    <col min="26" max="26" width="2.44140625" style="171" customWidth="1"/>
    <col min="27" max="16384" width="9" style="171"/>
  </cols>
  <sheetData>
    <row r="1" spans="1:26" ht="17.25" customHeight="1" thickBot="1">
      <c r="A1" s="172"/>
      <c r="B1" s="173"/>
      <c r="C1" s="173"/>
      <c r="D1" s="173"/>
      <c r="E1" s="173"/>
      <c r="F1" s="173"/>
      <c r="G1" s="173"/>
      <c r="H1" s="173"/>
      <c r="I1" s="173"/>
      <c r="J1" s="173"/>
      <c r="K1" s="173"/>
      <c r="L1" s="173"/>
      <c r="M1" s="174"/>
      <c r="N1" s="172"/>
      <c r="O1" s="173"/>
      <c r="P1" s="173"/>
      <c r="Q1" s="173"/>
      <c r="R1" s="173"/>
      <c r="S1" s="173"/>
      <c r="T1" s="173"/>
      <c r="U1" s="173"/>
      <c r="V1" s="173"/>
      <c r="W1" s="173"/>
      <c r="X1" s="173"/>
      <c r="Y1" s="173"/>
      <c r="Z1" s="174"/>
    </row>
    <row r="2" spans="1:26" ht="17.25" customHeight="1">
      <c r="A2" s="175"/>
      <c r="B2" s="245">
        <v>2025</v>
      </c>
      <c r="C2" s="194" t="s">
        <v>1117</v>
      </c>
      <c r="D2" s="195"/>
      <c r="E2" s="195"/>
      <c r="F2" s="195"/>
      <c r="G2" s="195"/>
      <c r="H2" s="195"/>
      <c r="I2" s="195"/>
      <c r="J2" s="195"/>
      <c r="K2" s="195"/>
      <c r="L2" s="196"/>
      <c r="M2" s="176"/>
      <c r="N2" s="175"/>
      <c r="O2" s="186" t="s">
        <v>1084</v>
      </c>
      <c r="P2" s="184"/>
      <c r="Q2" s="184"/>
      <c r="R2" s="184"/>
      <c r="S2" s="184"/>
      <c r="T2" s="184"/>
      <c r="U2" s="184"/>
      <c r="V2" s="184"/>
      <c r="W2" s="184"/>
      <c r="X2" s="184"/>
      <c r="Y2" s="185"/>
      <c r="Z2" s="176"/>
    </row>
    <row r="3" spans="1:26" ht="17.25" customHeight="1">
      <c r="A3" s="175"/>
      <c r="B3" s="287" t="s">
        <v>1279</v>
      </c>
      <c r="C3" s="288"/>
      <c r="D3" s="288"/>
      <c r="E3" s="288"/>
      <c r="F3" s="288"/>
      <c r="G3" s="288"/>
      <c r="H3" s="288"/>
      <c r="I3" s="288"/>
      <c r="J3" s="288"/>
      <c r="K3" s="288"/>
      <c r="L3" s="289"/>
      <c r="M3" s="176"/>
      <c r="N3" s="175"/>
      <c r="O3" s="192" t="s">
        <v>1096</v>
      </c>
      <c r="P3" s="177"/>
      <c r="Q3" s="177"/>
      <c r="R3" s="177"/>
      <c r="S3" s="177"/>
      <c r="T3" s="177"/>
      <c r="U3" s="177"/>
      <c r="V3" s="177"/>
      <c r="W3" s="177"/>
      <c r="X3" s="177"/>
      <c r="Y3" s="188"/>
      <c r="Z3" s="176"/>
    </row>
    <row r="4" spans="1:26" ht="17.25" customHeight="1">
      <c r="A4" s="175"/>
      <c r="B4" s="287"/>
      <c r="C4" s="288"/>
      <c r="D4" s="288"/>
      <c r="E4" s="288"/>
      <c r="F4" s="288"/>
      <c r="G4" s="288"/>
      <c r="H4" s="288"/>
      <c r="I4" s="288"/>
      <c r="J4" s="288"/>
      <c r="K4" s="288"/>
      <c r="L4" s="289"/>
      <c r="M4" s="176"/>
      <c r="N4" s="175"/>
      <c r="O4" s="192" t="s">
        <v>1097</v>
      </c>
      <c r="P4" s="177"/>
      <c r="Q4" s="177"/>
      <c r="R4" s="177"/>
      <c r="S4" s="177"/>
      <c r="T4" s="177"/>
      <c r="U4" s="177"/>
      <c r="V4" s="177"/>
      <c r="W4" s="177"/>
      <c r="X4" s="177"/>
      <c r="Y4" s="188"/>
      <c r="Z4" s="176"/>
    </row>
    <row r="5" spans="1:26" ht="17.25" customHeight="1">
      <c r="A5" s="175"/>
      <c r="B5" s="287" t="s">
        <v>957</v>
      </c>
      <c r="C5" s="288"/>
      <c r="D5" s="288"/>
      <c r="E5" s="288"/>
      <c r="F5" s="288"/>
      <c r="G5" s="288"/>
      <c r="H5" s="288"/>
      <c r="I5" s="288"/>
      <c r="J5" s="288"/>
      <c r="K5" s="288"/>
      <c r="L5" s="289"/>
      <c r="M5" s="176"/>
      <c r="N5" s="175"/>
      <c r="O5" s="192" t="s">
        <v>1098</v>
      </c>
      <c r="P5" s="177"/>
      <c r="Q5" s="177"/>
      <c r="R5" s="177"/>
      <c r="S5" s="177"/>
      <c r="T5" s="177"/>
      <c r="U5" s="177"/>
      <c r="V5" s="177"/>
      <c r="W5" s="177"/>
      <c r="X5" s="177"/>
      <c r="Y5" s="188"/>
      <c r="Z5" s="176"/>
    </row>
    <row r="6" spans="1:26" ht="17.25" customHeight="1" thickBot="1">
      <c r="A6" s="175"/>
      <c r="B6" s="290"/>
      <c r="C6" s="291"/>
      <c r="D6" s="291"/>
      <c r="E6" s="291"/>
      <c r="F6" s="291"/>
      <c r="G6" s="291"/>
      <c r="H6" s="291"/>
      <c r="I6" s="291"/>
      <c r="J6" s="291"/>
      <c r="K6" s="291"/>
      <c r="L6" s="292"/>
      <c r="M6" s="176"/>
      <c r="N6" s="175"/>
      <c r="O6" s="192" t="s">
        <v>1099</v>
      </c>
      <c r="P6" s="177"/>
      <c r="Q6" s="177"/>
      <c r="R6" s="177"/>
      <c r="S6" s="177"/>
      <c r="T6" s="177"/>
      <c r="U6" s="177"/>
      <c r="V6" s="177"/>
      <c r="W6" s="177"/>
      <c r="X6" s="177"/>
      <c r="Y6" s="188"/>
      <c r="Z6" s="176"/>
    </row>
    <row r="7" spans="1:26" ht="17.25" customHeight="1" thickBot="1">
      <c r="A7" s="175"/>
      <c r="B7" s="179"/>
      <c r="C7" s="179"/>
      <c r="D7" s="179"/>
      <c r="E7" s="179"/>
      <c r="F7" s="179"/>
      <c r="G7" s="179"/>
      <c r="H7" s="179"/>
      <c r="I7" s="179"/>
      <c r="J7" s="179"/>
      <c r="K7" s="179"/>
      <c r="L7" s="179"/>
      <c r="M7" s="176"/>
      <c r="N7" s="175"/>
      <c r="O7" s="235" t="s">
        <v>1194</v>
      </c>
      <c r="P7" s="177"/>
      <c r="Q7" s="177"/>
      <c r="R7" s="177"/>
      <c r="S7" s="177"/>
      <c r="T7" s="177"/>
      <c r="U7" s="177"/>
      <c r="V7" s="177"/>
      <c r="W7" s="177"/>
      <c r="X7" s="177"/>
      <c r="Y7" s="188"/>
      <c r="Z7" s="176"/>
    </row>
    <row r="8" spans="1:26" ht="17.25" customHeight="1">
      <c r="A8" s="175"/>
      <c r="B8" s="204" t="s">
        <v>1272</v>
      </c>
      <c r="C8" s="197"/>
      <c r="D8" s="197"/>
      <c r="E8" s="197"/>
      <c r="F8" s="197"/>
      <c r="G8" s="197"/>
      <c r="H8" s="197"/>
      <c r="I8" s="197"/>
      <c r="J8" s="197"/>
      <c r="K8" s="197"/>
      <c r="L8" s="198"/>
      <c r="M8" s="176"/>
      <c r="N8" s="175"/>
      <c r="O8" s="235" t="s">
        <v>1195</v>
      </c>
      <c r="P8" s="177"/>
      <c r="Q8" s="177"/>
      <c r="R8" s="177"/>
      <c r="S8" s="177"/>
      <c r="T8" s="177"/>
      <c r="U8" s="177"/>
      <c r="V8" s="177"/>
      <c r="W8" s="177"/>
      <c r="X8" s="177"/>
      <c r="Y8" s="188"/>
      <c r="Z8" s="176"/>
    </row>
    <row r="9" spans="1:26" ht="17.25" customHeight="1">
      <c r="A9" s="175"/>
      <c r="B9" s="205" t="s">
        <v>1286</v>
      </c>
      <c r="C9" s="199"/>
      <c r="D9" s="199"/>
      <c r="E9" s="199"/>
      <c r="F9" s="199"/>
      <c r="G9" s="199"/>
      <c r="H9" s="199"/>
      <c r="I9" s="199"/>
      <c r="J9" s="199"/>
      <c r="K9" s="199"/>
      <c r="L9" s="200"/>
      <c r="M9" s="176"/>
      <c r="N9" s="175"/>
      <c r="O9" s="192" t="s">
        <v>1196</v>
      </c>
      <c r="P9" s="177"/>
      <c r="Q9" s="177"/>
      <c r="R9" s="177"/>
      <c r="S9" s="177"/>
      <c r="T9" s="177"/>
      <c r="U9" s="177"/>
      <c r="V9" s="177"/>
      <c r="W9" s="177"/>
      <c r="X9" s="177"/>
      <c r="Y9" s="188"/>
      <c r="Z9" s="176"/>
    </row>
    <row r="10" spans="1:26" ht="17.25" customHeight="1">
      <c r="A10" s="175"/>
      <c r="B10" s="205"/>
      <c r="C10" s="199"/>
      <c r="D10" s="199"/>
      <c r="E10" s="199"/>
      <c r="F10" s="199"/>
      <c r="G10" s="199"/>
      <c r="H10" s="199"/>
      <c r="I10" s="199"/>
      <c r="J10" s="199"/>
      <c r="K10" s="199"/>
      <c r="L10" s="200"/>
      <c r="M10" s="176"/>
      <c r="N10" s="175"/>
      <c r="O10" s="192" t="s">
        <v>1116</v>
      </c>
      <c r="P10" s="177"/>
      <c r="Q10" s="177"/>
      <c r="R10" s="177"/>
      <c r="S10" s="177"/>
      <c r="T10" s="177"/>
      <c r="U10" s="177"/>
      <c r="V10" s="177"/>
      <c r="W10" s="177"/>
      <c r="X10" s="177"/>
      <c r="Y10" s="188"/>
      <c r="Z10" s="176"/>
    </row>
    <row r="11" spans="1:26" ht="17.25" customHeight="1">
      <c r="A11" s="175"/>
      <c r="B11" s="205"/>
      <c r="C11" s="199"/>
      <c r="D11" s="199"/>
      <c r="E11" s="199"/>
      <c r="F11" s="199"/>
      <c r="G11" s="199"/>
      <c r="H11" s="199"/>
      <c r="I11" s="199"/>
      <c r="J11" s="199"/>
      <c r="K11" s="199"/>
      <c r="L11" s="200"/>
      <c r="M11" s="176"/>
      <c r="N11" s="175"/>
      <c r="O11" s="192" t="s">
        <v>1266</v>
      </c>
      <c r="P11" s="177"/>
      <c r="Q11" s="177"/>
      <c r="R11" s="177"/>
      <c r="S11" s="177"/>
      <c r="T11" s="177"/>
      <c r="U11" s="177"/>
      <c r="V11" s="177"/>
      <c r="W11" s="177"/>
      <c r="X11" s="177"/>
      <c r="Y11" s="188"/>
      <c r="Z11" s="176"/>
    </row>
    <row r="12" spans="1:26" ht="17.25" customHeight="1">
      <c r="A12" s="175"/>
      <c r="B12" s="205"/>
      <c r="C12" s="199"/>
      <c r="D12" s="199"/>
      <c r="E12" s="199"/>
      <c r="F12" s="199"/>
      <c r="G12" s="199"/>
      <c r="H12" s="199"/>
      <c r="I12" s="199"/>
      <c r="J12" s="199"/>
      <c r="K12" s="199"/>
      <c r="L12" s="200"/>
      <c r="M12" s="176"/>
      <c r="N12" s="175"/>
      <c r="O12" s="192" t="s">
        <v>1100</v>
      </c>
      <c r="P12" s="177"/>
      <c r="Q12" s="177"/>
      <c r="R12" s="177"/>
      <c r="S12" s="177"/>
      <c r="T12" s="177"/>
      <c r="U12" s="177"/>
      <c r="V12" s="177"/>
      <c r="W12" s="177"/>
      <c r="X12" s="177"/>
      <c r="Y12" s="188"/>
      <c r="Z12" s="176"/>
    </row>
    <row r="13" spans="1:26" ht="17.25" customHeight="1">
      <c r="A13" s="175"/>
      <c r="B13" s="205"/>
      <c r="C13" s="199"/>
      <c r="D13" s="199"/>
      <c r="E13" s="199"/>
      <c r="F13" s="199"/>
      <c r="G13" s="199"/>
      <c r="H13" s="199"/>
      <c r="I13" s="199"/>
      <c r="J13" s="199"/>
      <c r="K13" s="199"/>
      <c r="L13" s="200"/>
      <c r="M13" s="176"/>
      <c r="N13" s="175"/>
      <c r="O13" s="192" t="s">
        <v>1102</v>
      </c>
      <c r="P13" s="177"/>
      <c r="Q13" s="177"/>
      <c r="R13" s="177"/>
      <c r="S13" s="177"/>
      <c r="T13" s="177"/>
      <c r="U13" s="177"/>
      <c r="V13" s="177"/>
      <c r="W13" s="177"/>
      <c r="X13" s="177"/>
      <c r="Y13" s="188"/>
      <c r="Z13" s="176"/>
    </row>
    <row r="14" spans="1:26" ht="17.25" customHeight="1" thickBot="1">
      <c r="A14" s="175"/>
      <c r="B14" s="206"/>
      <c r="C14" s="201"/>
      <c r="D14" s="201"/>
      <c r="E14" s="201"/>
      <c r="F14" s="201"/>
      <c r="G14" s="201"/>
      <c r="H14" s="201"/>
      <c r="I14" s="201"/>
      <c r="J14" s="201"/>
      <c r="K14" s="201"/>
      <c r="L14" s="202"/>
      <c r="M14" s="176"/>
      <c r="N14" s="175"/>
      <c r="O14" s="192" t="s">
        <v>1104</v>
      </c>
      <c r="P14" s="177"/>
      <c r="Q14" s="177"/>
      <c r="R14" s="177"/>
      <c r="S14" s="177"/>
      <c r="T14" s="177"/>
      <c r="U14" s="177"/>
      <c r="V14" s="177"/>
      <c r="W14" s="177"/>
      <c r="X14" s="177"/>
      <c r="Y14" s="188"/>
      <c r="Z14" s="176"/>
    </row>
    <row r="15" spans="1:26" ht="17.25" customHeight="1" thickBot="1">
      <c r="A15" s="175"/>
      <c r="B15" s="179"/>
      <c r="C15" s="179"/>
      <c r="D15" s="179"/>
      <c r="E15" s="179"/>
      <c r="F15" s="179"/>
      <c r="G15" s="179"/>
      <c r="H15" s="179"/>
      <c r="I15" s="179"/>
      <c r="J15" s="179"/>
      <c r="K15" s="179"/>
      <c r="L15" s="179"/>
      <c r="M15" s="176"/>
      <c r="N15" s="175"/>
      <c r="O15" s="192" t="s">
        <v>1107</v>
      </c>
      <c r="P15" s="177"/>
      <c r="Q15" s="177"/>
      <c r="R15" s="177"/>
      <c r="S15" s="177"/>
      <c r="T15" s="177"/>
      <c r="U15" s="177"/>
      <c r="V15" s="177"/>
      <c r="W15" s="177"/>
      <c r="X15" s="177"/>
      <c r="Y15" s="188"/>
      <c r="Z15" s="176"/>
    </row>
    <row r="16" spans="1:26" ht="17.25" customHeight="1">
      <c r="A16" s="175"/>
      <c r="B16" s="186" t="s">
        <v>1083</v>
      </c>
      <c r="C16" s="184"/>
      <c r="D16" s="184"/>
      <c r="E16" s="184"/>
      <c r="F16" s="184"/>
      <c r="G16" s="184"/>
      <c r="H16" s="184"/>
      <c r="I16" s="184"/>
      <c r="J16" s="184"/>
      <c r="K16" s="184"/>
      <c r="L16" s="185"/>
      <c r="M16" s="176"/>
      <c r="N16" s="175"/>
      <c r="O16" s="192" t="s">
        <v>1109</v>
      </c>
      <c r="P16" s="177"/>
      <c r="Q16" s="177"/>
      <c r="R16" s="177"/>
      <c r="S16" s="177"/>
      <c r="T16" s="177"/>
      <c r="U16" s="177"/>
      <c r="V16" s="177"/>
      <c r="W16" s="177"/>
      <c r="X16" s="177"/>
      <c r="Y16" s="188"/>
      <c r="Z16" s="176"/>
    </row>
    <row r="17" spans="1:26" ht="17.25" customHeight="1">
      <c r="A17" s="175"/>
      <c r="B17" s="187" t="s">
        <v>1275</v>
      </c>
      <c r="C17" s="177"/>
      <c r="D17" s="177"/>
      <c r="E17" s="177"/>
      <c r="F17" s="177"/>
      <c r="G17" s="177"/>
      <c r="H17" s="177"/>
      <c r="I17" s="177"/>
      <c r="J17" s="177"/>
      <c r="K17" s="177"/>
      <c r="L17" s="188"/>
      <c r="M17" s="176"/>
      <c r="N17" s="175"/>
      <c r="O17" s="192" t="s">
        <v>1108</v>
      </c>
      <c r="P17" s="177"/>
      <c r="Q17" s="177"/>
      <c r="R17" s="177"/>
      <c r="S17" s="177"/>
      <c r="T17" s="177"/>
      <c r="U17" s="177"/>
      <c r="V17" s="177"/>
      <c r="W17" s="177"/>
      <c r="X17" s="177"/>
      <c r="Y17" s="188"/>
      <c r="Z17" s="176"/>
    </row>
    <row r="18" spans="1:26" ht="17.25" customHeight="1">
      <c r="A18" s="175"/>
      <c r="B18" s="187" t="s">
        <v>1276</v>
      </c>
      <c r="C18" s="177"/>
      <c r="D18" s="177"/>
      <c r="E18" s="177"/>
      <c r="F18" s="177"/>
      <c r="G18" s="177"/>
      <c r="H18" s="177"/>
      <c r="I18" s="177"/>
      <c r="J18" s="177"/>
      <c r="K18" s="177"/>
      <c r="L18" s="188"/>
      <c r="M18" s="176"/>
      <c r="N18" s="175"/>
      <c r="O18" s="192" t="s">
        <v>1110</v>
      </c>
      <c r="P18" s="177"/>
      <c r="Q18" s="177"/>
      <c r="R18" s="177"/>
      <c r="S18" s="177"/>
      <c r="T18" s="177"/>
      <c r="U18" s="177"/>
      <c r="V18" s="177"/>
      <c r="W18" s="177"/>
      <c r="X18" s="177"/>
      <c r="Y18" s="188"/>
      <c r="Z18" s="176"/>
    </row>
    <row r="19" spans="1:26" ht="17.25" customHeight="1">
      <c r="A19" s="175"/>
      <c r="B19" s="187" t="s">
        <v>1265</v>
      </c>
      <c r="C19" s="178"/>
      <c r="D19" s="177"/>
      <c r="E19" s="177"/>
      <c r="F19" s="177"/>
      <c r="G19" s="177"/>
      <c r="H19" s="177"/>
      <c r="I19" s="177"/>
      <c r="J19" s="177"/>
      <c r="K19" s="177"/>
      <c r="L19" s="188"/>
      <c r="M19" s="176"/>
      <c r="N19" s="175"/>
      <c r="O19" s="192" t="s">
        <v>1111</v>
      </c>
      <c r="P19" s="177"/>
      <c r="Q19" s="177"/>
      <c r="R19" s="177"/>
      <c r="S19" s="177"/>
      <c r="T19" s="177"/>
      <c r="U19" s="177"/>
      <c r="V19" s="177"/>
      <c r="W19" s="177"/>
      <c r="X19" s="177"/>
      <c r="Y19" s="188"/>
      <c r="Z19" s="176"/>
    </row>
    <row r="20" spans="1:26" ht="17.25" customHeight="1">
      <c r="A20" s="175"/>
      <c r="B20" s="187" t="s">
        <v>1106</v>
      </c>
      <c r="C20" s="178"/>
      <c r="D20" s="183"/>
      <c r="E20" s="177"/>
      <c r="F20" s="177"/>
      <c r="G20" s="177"/>
      <c r="H20" s="177"/>
      <c r="I20" s="177"/>
      <c r="J20" s="177"/>
      <c r="K20" s="177"/>
      <c r="L20" s="188"/>
      <c r="M20" s="176"/>
      <c r="N20" s="175"/>
      <c r="O20" s="192" t="s">
        <v>1112</v>
      </c>
      <c r="P20" s="178"/>
      <c r="Q20" s="177"/>
      <c r="R20" s="177"/>
      <c r="S20" s="177"/>
      <c r="T20" s="177"/>
      <c r="U20" s="177"/>
      <c r="V20" s="177"/>
      <c r="W20" s="177"/>
      <c r="X20" s="177"/>
      <c r="Y20" s="188"/>
      <c r="Z20" s="176"/>
    </row>
    <row r="21" spans="1:26" ht="17.25" customHeight="1">
      <c r="A21" s="175"/>
      <c r="B21" s="187" t="s">
        <v>1105</v>
      </c>
      <c r="C21" s="177"/>
      <c r="D21" s="177"/>
      <c r="E21" s="177"/>
      <c r="F21" s="177"/>
      <c r="G21" s="177"/>
      <c r="H21" s="177"/>
      <c r="I21" s="177"/>
      <c r="J21" s="177"/>
      <c r="K21" s="177"/>
      <c r="L21" s="188"/>
      <c r="M21" s="176"/>
      <c r="N21" s="175"/>
      <c r="O21" s="192" t="s">
        <v>1113</v>
      </c>
      <c r="P21" s="177"/>
      <c r="Q21" s="177"/>
      <c r="R21" s="177"/>
      <c r="S21" s="177"/>
      <c r="T21" s="177"/>
      <c r="U21" s="177"/>
      <c r="V21" s="177"/>
      <c r="W21" s="177"/>
      <c r="X21" s="177"/>
      <c r="Y21" s="188"/>
      <c r="Z21" s="176"/>
    </row>
    <row r="22" spans="1:26" ht="17.25" customHeight="1">
      <c r="A22" s="175"/>
      <c r="B22" s="187" t="s">
        <v>1090</v>
      </c>
      <c r="C22" s="177"/>
      <c r="D22" s="177"/>
      <c r="E22" s="177"/>
      <c r="F22" s="177"/>
      <c r="G22" s="177"/>
      <c r="H22" s="177"/>
      <c r="I22" s="177"/>
      <c r="J22" s="177"/>
      <c r="K22" s="177"/>
      <c r="L22" s="188"/>
      <c r="M22" s="176"/>
      <c r="N22" s="175"/>
      <c r="O22" s="187" t="s">
        <v>1114</v>
      </c>
      <c r="P22" s="177"/>
      <c r="Q22" s="177"/>
      <c r="R22" s="177"/>
      <c r="S22" s="177"/>
      <c r="T22" s="177"/>
      <c r="U22" s="177"/>
      <c r="V22" s="177"/>
      <c r="W22" s="177"/>
      <c r="X22" s="177"/>
      <c r="Y22" s="188"/>
      <c r="Z22" s="176"/>
    </row>
    <row r="23" spans="1:26" ht="17.25" customHeight="1" thickBot="1">
      <c r="A23" s="175"/>
      <c r="B23" s="187" t="s">
        <v>1085</v>
      </c>
      <c r="C23" s="177"/>
      <c r="D23" s="177"/>
      <c r="E23" s="177"/>
      <c r="F23" s="177"/>
      <c r="G23" s="177"/>
      <c r="H23" s="177"/>
      <c r="I23" s="177"/>
      <c r="J23" s="177"/>
      <c r="K23" s="177"/>
      <c r="L23" s="188"/>
      <c r="M23" s="176"/>
      <c r="N23" s="175"/>
      <c r="O23" s="189" t="s">
        <v>1115</v>
      </c>
      <c r="P23" s="190"/>
      <c r="Q23" s="190"/>
      <c r="R23" s="190"/>
      <c r="S23" s="190"/>
      <c r="T23" s="190"/>
      <c r="U23" s="190"/>
      <c r="V23" s="190"/>
      <c r="W23" s="190"/>
      <c r="X23" s="190"/>
      <c r="Y23" s="191"/>
      <c r="Z23" s="176"/>
    </row>
    <row r="24" spans="1:26" ht="17.25" customHeight="1">
      <c r="A24" s="175"/>
      <c r="B24" s="187" t="s">
        <v>1086</v>
      </c>
      <c r="C24" s="177"/>
      <c r="D24" s="177"/>
      <c r="E24" s="177"/>
      <c r="F24" s="177"/>
      <c r="G24" s="177"/>
      <c r="H24" s="177"/>
      <c r="I24" s="177"/>
      <c r="J24" s="177"/>
      <c r="K24" s="177"/>
      <c r="L24" s="188"/>
      <c r="M24" s="176"/>
      <c r="N24" s="175"/>
      <c r="O24" s="173"/>
      <c r="P24" s="173"/>
      <c r="Q24" s="173"/>
      <c r="R24" s="173"/>
      <c r="S24" s="173"/>
      <c r="T24" s="173"/>
      <c r="U24" s="173"/>
      <c r="V24" s="173"/>
      <c r="W24" s="173"/>
      <c r="X24" s="173"/>
      <c r="Y24" s="173"/>
      <c r="Z24" s="176"/>
    </row>
    <row r="25" spans="1:26" ht="17.25" customHeight="1" thickBot="1">
      <c r="A25" s="175"/>
      <c r="B25" s="187" t="s">
        <v>1087</v>
      </c>
      <c r="C25" s="177"/>
      <c r="D25" s="177"/>
      <c r="E25" s="177"/>
      <c r="F25" s="177"/>
      <c r="G25" s="177"/>
      <c r="H25" s="177"/>
      <c r="I25" s="177"/>
      <c r="J25" s="177"/>
      <c r="K25" s="177"/>
      <c r="L25" s="188"/>
      <c r="M25" s="176"/>
      <c r="N25" s="175"/>
      <c r="O25" s="181"/>
      <c r="P25" s="181"/>
      <c r="Q25" s="181"/>
      <c r="R25" s="181"/>
      <c r="S25" s="181"/>
      <c r="T25" s="181"/>
      <c r="U25" s="181"/>
      <c r="V25" s="181"/>
      <c r="W25" s="181"/>
      <c r="X25" s="181"/>
      <c r="Y25" s="181"/>
      <c r="Z25" s="176"/>
    </row>
    <row r="26" spans="1:26" ht="17.25" customHeight="1">
      <c r="A26" s="175"/>
      <c r="B26" s="187" t="s">
        <v>1088</v>
      </c>
      <c r="C26" s="177"/>
      <c r="D26" s="177"/>
      <c r="E26" s="177"/>
      <c r="F26" s="177"/>
      <c r="G26" s="177"/>
      <c r="H26" s="177"/>
      <c r="I26" s="177"/>
      <c r="J26" s="177"/>
      <c r="K26" s="177"/>
      <c r="L26" s="188"/>
      <c r="M26" s="176"/>
      <c r="N26" s="175"/>
      <c r="O26" s="186" t="s">
        <v>1119</v>
      </c>
      <c r="P26" s="184"/>
      <c r="Q26" s="184"/>
      <c r="R26" s="184"/>
      <c r="S26" s="184"/>
      <c r="T26" s="184"/>
      <c r="U26" s="184"/>
      <c r="V26" s="184"/>
      <c r="W26" s="184"/>
      <c r="X26" s="184"/>
      <c r="Y26" s="185"/>
      <c r="Z26" s="176"/>
    </row>
    <row r="27" spans="1:26" ht="17.25" customHeight="1">
      <c r="A27" s="175"/>
      <c r="B27" s="187" t="s">
        <v>1091</v>
      </c>
      <c r="C27" s="177"/>
      <c r="D27" s="177"/>
      <c r="E27" s="177"/>
      <c r="F27" s="177"/>
      <c r="G27" s="177"/>
      <c r="H27" s="177"/>
      <c r="I27" s="177"/>
      <c r="J27" s="177"/>
      <c r="K27" s="177"/>
      <c r="L27" s="188"/>
      <c r="M27" s="176"/>
      <c r="N27" s="175"/>
      <c r="O27" s="187"/>
      <c r="P27" s="177"/>
      <c r="Q27" s="177"/>
      <c r="R27" s="177"/>
      <c r="S27" s="177"/>
      <c r="T27" s="177"/>
      <c r="U27" s="177"/>
      <c r="V27" s="177"/>
      <c r="W27" s="177"/>
      <c r="X27" s="177"/>
      <c r="Y27" s="188"/>
      <c r="Z27" s="176"/>
    </row>
    <row r="28" spans="1:26" ht="17.25" customHeight="1">
      <c r="A28" s="175"/>
      <c r="B28" s="187" t="s">
        <v>1092</v>
      </c>
      <c r="C28" s="177"/>
      <c r="D28" s="177"/>
      <c r="E28" s="177"/>
      <c r="F28" s="177"/>
      <c r="G28" s="177"/>
      <c r="H28" s="177"/>
      <c r="I28" s="177"/>
      <c r="J28" s="177"/>
      <c r="K28" s="177"/>
      <c r="L28" s="188"/>
      <c r="M28" s="176"/>
      <c r="N28" s="175"/>
      <c r="O28" s="187"/>
      <c r="P28" s="177"/>
      <c r="Q28" s="177"/>
      <c r="R28" s="177"/>
      <c r="S28" s="177"/>
      <c r="T28" s="177"/>
      <c r="U28" s="177"/>
      <c r="V28" s="177"/>
      <c r="W28" s="177"/>
      <c r="X28" s="177"/>
      <c r="Y28" s="188"/>
      <c r="Z28" s="176"/>
    </row>
    <row r="29" spans="1:26" ht="17.25" customHeight="1">
      <c r="A29" s="175"/>
      <c r="B29" s="187" t="s">
        <v>1089</v>
      </c>
      <c r="C29" s="177"/>
      <c r="D29" s="177"/>
      <c r="E29" s="177"/>
      <c r="F29" s="177"/>
      <c r="G29" s="177"/>
      <c r="H29" s="177"/>
      <c r="I29" s="177"/>
      <c r="J29" s="177"/>
      <c r="K29" s="177"/>
      <c r="L29" s="188"/>
      <c r="M29" s="176"/>
      <c r="N29" s="175"/>
      <c r="O29" s="187"/>
      <c r="P29" s="177"/>
      <c r="Q29" s="177"/>
      <c r="R29" s="177"/>
      <c r="S29" s="177"/>
      <c r="T29" s="177"/>
      <c r="U29" s="177"/>
      <c r="V29" s="177"/>
      <c r="W29" s="177"/>
      <c r="X29" s="177"/>
      <c r="Y29" s="188"/>
      <c r="Z29" s="176"/>
    </row>
    <row r="30" spans="1:26" ht="17.25" customHeight="1">
      <c r="A30" s="175"/>
      <c r="B30" s="187" t="s">
        <v>1101</v>
      </c>
      <c r="C30" s="177"/>
      <c r="D30" s="177"/>
      <c r="E30" s="177"/>
      <c r="F30" s="177"/>
      <c r="G30" s="177"/>
      <c r="H30" s="177"/>
      <c r="I30" s="177"/>
      <c r="J30" s="177"/>
      <c r="K30" s="177"/>
      <c r="L30" s="188"/>
      <c r="M30" s="176"/>
      <c r="N30" s="175"/>
      <c r="O30" s="187"/>
      <c r="P30" s="177"/>
      <c r="Q30" s="177"/>
      <c r="R30" s="177"/>
      <c r="S30" s="177"/>
      <c r="T30" s="177"/>
      <c r="U30" s="177"/>
      <c r="V30" s="177"/>
      <c r="W30" s="177"/>
      <c r="X30" s="177"/>
      <c r="Y30" s="188"/>
      <c r="Z30" s="176"/>
    </row>
    <row r="31" spans="1:26" ht="17.25" customHeight="1">
      <c r="A31" s="175"/>
      <c r="B31" s="187" t="s">
        <v>1103</v>
      </c>
      <c r="C31" s="177"/>
      <c r="D31" s="183"/>
      <c r="E31" s="177"/>
      <c r="F31" s="177"/>
      <c r="G31" s="177"/>
      <c r="H31" s="177"/>
      <c r="I31" s="177"/>
      <c r="J31" s="177"/>
      <c r="K31" s="177"/>
      <c r="L31" s="188"/>
      <c r="M31" s="176"/>
      <c r="N31" s="175"/>
      <c r="O31" s="187"/>
      <c r="P31" s="177"/>
      <c r="Q31" s="177"/>
      <c r="R31" s="177"/>
      <c r="S31" s="177"/>
      <c r="T31" s="177"/>
      <c r="U31" s="177"/>
      <c r="V31" s="177"/>
      <c r="W31" s="177"/>
      <c r="X31" s="177"/>
      <c r="Y31" s="188"/>
      <c r="Z31" s="176"/>
    </row>
    <row r="32" spans="1:26" ht="17.25" customHeight="1">
      <c r="A32" s="175"/>
      <c r="B32" s="187" t="s">
        <v>1277</v>
      </c>
      <c r="C32" s="177"/>
      <c r="D32" s="183"/>
      <c r="E32" s="177"/>
      <c r="F32" s="177"/>
      <c r="G32" s="177"/>
      <c r="H32" s="177"/>
      <c r="I32" s="177"/>
      <c r="J32" s="177"/>
      <c r="K32" s="177"/>
      <c r="L32" s="188"/>
      <c r="M32" s="176"/>
      <c r="N32" s="175"/>
      <c r="O32" s="187"/>
      <c r="P32" s="177"/>
      <c r="Q32" s="177"/>
      <c r="R32" s="177"/>
      <c r="S32" s="177"/>
      <c r="T32" s="177"/>
      <c r="U32" s="177"/>
      <c r="V32" s="177"/>
      <c r="W32" s="177"/>
      <c r="X32" s="177"/>
      <c r="Y32" s="188"/>
      <c r="Z32" s="176"/>
    </row>
    <row r="33" spans="1:26" ht="17.25" customHeight="1">
      <c r="A33" s="175"/>
      <c r="B33" s="187" t="s">
        <v>1093</v>
      </c>
      <c r="C33" s="177"/>
      <c r="D33" s="177"/>
      <c r="E33" s="177"/>
      <c r="F33" s="177"/>
      <c r="G33" s="177"/>
      <c r="H33" s="177"/>
      <c r="I33" s="177"/>
      <c r="J33" s="177"/>
      <c r="K33" s="177"/>
      <c r="L33" s="188"/>
      <c r="M33" s="176"/>
      <c r="N33" s="175"/>
      <c r="O33" s="187"/>
      <c r="P33" s="177"/>
      <c r="Q33" s="177"/>
      <c r="R33" s="177"/>
      <c r="S33" s="177"/>
      <c r="T33" s="177"/>
      <c r="U33" s="177"/>
      <c r="V33" s="177"/>
      <c r="W33" s="177"/>
      <c r="X33" s="177"/>
      <c r="Y33" s="188"/>
      <c r="Z33" s="176"/>
    </row>
    <row r="34" spans="1:26" ht="17.25" customHeight="1">
      <c r="A34" s="175"/>
      <c r="B34" s="187" t="s">
        <v>1094</v>
      </c>
      <c r="C34" s="177"/>
      <c r="D34" s="177"/>
      <c r="E34" s="177"/>
      <c r="F34" s="177"/>
      <c r="G34" s="177"/>
      <c r="H34" s="177"/>
      <c r="I34" s="177"/>
      <c r="J34" s="177"/>
      <c r="K34" s="177"/>
      <c r="L34" s="188"/>
      <c r="M34" s="176"/>
      <c r="N34" s="175"/>
      <c r="O34" s="187"/>
      <c r="P34" s="177"/>
      <c r="Q34" s="177"/>
      <c r="R34" s="177"/>
      <c r="S34" s="177"/>
      <c r="T34" s="177"/>
      <c r="U34" s="177"/>
      <c r="V34" s="177"/>
      <c r="W34" s="177"/>
      <c r="X34" s="177"/>
      <c r="Y34" s="188"/>
      <c r="Z34" s="176"/>
    </row>
    <row r="35" spans="1:26" ht="17.25" customHeight="1">
      <c r="A35" s="175"/>
      <c r="B35" s="187"/>
      <c r="C35" s="177"/>
      <c r="D35" s="177"/>
      <c r="E35" s="177"/>
      <c r="F35" s="177"/>
      <c r="G35" s="177"/>
      <c r="H35" s="177"/>
      <c r="I35" s="177"/>
      <c r="J35" s="177"/>
      <c r="K35" s="177"/>
      <c r="L35" s="188"/>
      <c r="M35" s="176"/>
      <c r="N35" s="175"/>
      <c r="O35" s="187"/>
      <c r="P35" s="177"/>
      <c r="Q35" s="177"/>
      <c r="R35" s="177"/>
      <c r="S35" s="177"/>
      <c r="T35" s="177"/>
      <c r="U35" s="177"/>
      <c r="V35" s="177"/>
      <c r="W35" s="177"/>
      <c r="X35" s="177"/>
      <c r="Y35" s="188"/>
      <c r="Z35" s="176"/>
    </row>
    <row r="36" spans="1:26" ht="17.25" customHeight="1" thickBot="1">
      <c r="A36" s="175"/>
      <c r="B36" s="189" t="s">
        <v>1095</v>
      </c>
      <c r="C36" s="190"/>
      <c r="D36" s="190"/>
      <c r="E36" s="190"/>
      <c r="F36" s="190"/>
      <c r="G36" s="190"/>
      <c r="H36" s="190"/>
      <c r="I36" s="190"/>
      <c r="J36" s="190"/>
      <c r="K36" s="190"/>
      <c r="L36" s="191"/>
      <c r="M36" s="176"/>
      <c r="N36" s="175"/>
      <c r="O36" s="187" t="s">
        <v>1122</v>
      </c>
      <c r="P36" s="177"/>
      <c r="Q36" s="177"/>
      <c r="R36" s="177"/>
      <c r="S36" s="177"/>
      <c r="T36" s="177"/>
      <c r="U36" s="177"/>
      <c r="V36" s="177"/>
      <c r="W36" s="177"/>
      <c r="X36" s="177"/>
      <c r="Y36" s="188"/>
      <c r="Z36" s="176"/>
    </row>
    <row r="37" spans="1:26" ht="17.25" customHeight="1" thickBot="1">
      <c r="A37" s="175"/>
      <c r="B37" s="179"/>
      <c r="C37" s="179"/>
      <c r="D37" s="179"/>
      <c r="E37" s="179"/>
      <c r="F37" s="179"/>
      <c r="G37" s="179"/>
      <c r="H37" s="179"/>
      <c r="I37" s="179"/>
      <c r="J37" s="179"/>
      <c r="K37" s="179"/>
      <c r="L37" s="179"/>
      <c r="M37" s="176"/>
      <c r="N37" s="175"/>
      <c r="O37" s="187" t="s">
        <v>1123</v>
      </c>
      <c r="P37" s="177"/>
      <c r="Q37" s="177"/>
      <c r="R37" s="177"/>
      <c r="S37" s="177"/>
      <c r="T37" s="177"/>
      <c r="U37" s="177"/>
      <c r="V37" s="177"/>
      <c r="W37" s="177"/>
      <c r="X37" s="177"/>
      <c r="Y37" s="188"/>
      <c r="Z37" s="176"/>
    </row>
    <row r="38" spans="1:26" ht="17.25" customHeight="1">
      <c r="A38" s="175"/>
      <c r="B38" s="186" t="s">
        <v>1118</v>
      </c>
      <c r="C38" s="184"/>
      <c r="D38" s="184"/>
      <c r="E38" s="184"/>
      <c r="F38" s="184"/>
      <c r="G38" s="184"/>
      <c r="H38" s="184"/>
      <c r="I38" s="184"/>
      <c r="J38" s="184"/>
      <c r="K38" s="184"/>
      <c r="L38" s="185"/>
      <c r="M38" s="176"/>
      <c r="N38" s="175"/>
      <c r="O38" s="187" t="s">
        <v>1124</v>
      </c>
      <c r="P38" s="177"/>
      <c r="Q38" s="177"/>
      <c r="R38" s="177"/>
      <c r="S38" s="177"/>
      <c r="T38" s="177"/>
      <c r="U38" s="177"/>
      <c r="V38" s="177"/>
      <c r="W38" s="177"/>
      <c r="X38" s="177"/>
      <c r="Y38" s="188"/>
      <c r="Z38" s="176"/>
    </row>
    <row r="39" spans="1:26" ht="17.25" customHeight="1">
      <c r="A39" s="175"/>
      <c r="B39" s="187"/>
      <c r="C39" s="177"/>
      <c r="D39" s="177"/>
      <c r="E39" s="177"/>
      <c r="F39" s="177"/>
      <c r="G39" s="177"/>
      <c r="H39" s="177"/>
      <c r="I39" s="177"/>
      <c r="J39" s="177"/>
      <c r="K39" s="177"/>
      <c r="L39" s="188"/>
      <c r="M39" s="176"/>
      <c r="N39" s="175"/>
      <c r="O39" s="187"/>
      <c r="P39" s="177"/>
      <c r="Q39" s="177"/>
      <c r="R39" s="177"/>
      <c r="S39" s="177"/>
      <c r="T39" s="177"/>
      <c r="U39" s="177"/>
      <c r="V39" s="177"/>
      <c r="W39" s="177"/>
      <c r="X39" s="177"/>
      <c r="Y39" s="188"/>
      <c r="Z39" s="176"/>
    </row>
    <row r="40" spans="1:26" ht="17.25" customHeight="1">
      <c r="A40" s="175"/>
      <c r="B40" s="187"/>
      <c r="C40" s="177"/>
      <c r="D40" s="177"/>
      <c r="E40" s="177"/>
      <c r="F40" s="177"/>
      <c r="G40" s="177"/>
      <c r="H40" s="177"/>
      <c r="I40" s="177"/>
      <c r="J40" s="177"/>
      <c r="K40" s="177"/>
      <c r="L40" s="188"/>
      <c r="M40" s="176"/>
      <c r="N40" s="175"/>
      <c r="O40" s="187"/>
      <c r="P40" s="177"/>
      <c r="Q40" s="177"/>
      <c r="R40" s="177"/>
      <c r="S40" s="177"/>
      <c r="T40" s="177"/>
      <c r="U40" s="177"/>
      <c r="V40" s="177"/>
      <c r="W40" s="177"/>
      <c r="X40" s="177"/>
      <c r="Y40" s="188"/>
      <c r="Z40" s="176"/>
    </row>
    <row r="41" spans="1:26" ht="17.25" customHeight="1">
      <c r="A41" s="175"/>
      <c r="B41" s="187"/>
      <c r="C41" s="177"/>
      <c r="D41" s="177"/>
      <c r="E41" s="177"/>
      <c r="F41" s="177"/>
      <c r="G41" s="177"/>
      <c r="H41" s="177"/>
      <c r="I41" s="177"/>
      <c r="J41" s="177"/>
      <c r="K41" s="177"/>
      <c r="L41" s="188"/>
      <c r="M41" s="176"/>
      <c r="N41" s="175"/>
      <c r="O41" s="187"/>
      <c r="P41" s="177"/>
      <c r="Q41" s="177"/>
      <c r="R41" s="177"/>
      <c r="S41" s="177"/>
      <c r="T41" s="177"/>
      <c r="U41" s="177"/>
      <c r="V41" s="177"/>
      <c r="W41" s="177"/>
      <c r="X41" s="177"/>
      <c r="Y41" s="188"/>
      <c r="Z41" s="176"/>
    </row>
    <row r="42" spans="1:26" ht="17.25" customHeight="1">
      <c r="A42" s="175"/>
      <c r="B42" s="187"/>
      <c r="C42" s="177"/>
      <c r="D42" s="177"/>
      <c r="E42" s="177"/>
      <c r="F42" s="177"/>
      <c r="G42" s="177"/>
      <c r="H42" s="177"/>
      <c r="I42" s="177"/>
      <c r="J42" s="177"/>
      <c r="K42" s="177"/>
      <c r="L42" s="188"/>
      <c r="M42" s="176"/>
      <c r="N42" s="175"/>
      <c r="O42" s="187"/>
      <c r="P42" s="177"/>
      <c r="Q42" s="177"/>
      <c r="R42" s="177"/>
      <c r="S42" s="177"/>
      <c r="T42" s="177"/>
      <c r="U42" s="177"/>
      <c r="V42" s="177"/>
      <c r="W42" s="177"/>
      <c r="X42" s="177"/>
      <c r="Y42" s="188"/>
      <c r="Z42" s="176"/>
    </row>
    <row r="43" spans="1:26" ht="17.25" customHeight="1">
      <c r="A43" s="175"/>
      <c r="B43" s="187"/>
      <c r="C43" s="177"/>
      <c r="D43" s="177"/>
      <c r="E43" s="177"/>
      <c r="F43" s="177"/>
      <c r="G43" s="177"/>
      <c r="H43" s="177"/>
      <c r="I43" s="177"/>
      <c r="J43" s="177"/>
      <c r="K43" s="177"/>
      <c r="L43" s="188"/>
      <c r="M43" s="176"/>
      <c r="N43" s="175"/>
      <c r="O43" s="187"/>
      <c r="P43" s="177"/>
      <c r="Q43" s="177"/>
      <c r="R43" s="177"/>
      <c r="S43" s="177"/>
      <c r="T43" s="177"/>
      <c r="U43" s="177"/>
      <c r="V43" s="177"/>
      <c r="W43" s="177"/>
      <c r="X43" s="177"/>
      <c r="Y43" s="188"/>
      <c r="Z43" s="176"/>
    </row>
    <row r="44" spans="1:26" ht="17.25" customHeight="1">
      <c r="A44" s="175"/>
      <c r="B44" s="187"/>
      <c r="C44" s="177"/>
      <c r="D44" s="177"/>
      <c r="E44" s="177"/>
      <c r="F44" s="177"/>
      <c r="G44" s="177"/>
      <c r="H44" s="177"/>
      <c r="I44" s="177"/>
      <c r="J44" s="177"/>
      <c r="K44" s="177"/>
      <c r="L44" s="188"/>
      <c r="M44" s="176"/>
      <c r="N44" s="175"/>
      <c r="O44" s="187"/>
      <c r="P44" s="177"/>
      <c r="Q44" s="177"/>
      <c r="R44" s="177"/>
      <c r="S44" s="177"/>
      <c r="T44" s="177"/>
      <c r="U44" s="177"/>
      <c r="V44" s="177"/>
      <c r="W44" s="177"/>
      <c r="X44" s="177"/>
      <c r="Y44" s="188"/>
      <c r="Z44" s="176"/>
    </row>
    <row r="45" spans="1:26" ht="17.25" customHeight="1">
      <c r="A45" s="175"/>
      <c r="B45" s="187"/>
      <c r="C45" s="177"/>
      <c r="D45" s="177"/>
      <c r="E45" s="177"/>
      <c r="F45" s="177"/>
      <c r="G45" s="177"/>
      <c r="H45" s="177"/>
      <c r="I45" s="177"/>
      <c r="J45" s="177"/>
      <c r="K45" s="177"/>
      <c r="L45" s="188"/>
      <c r="M45" s="176"/>
      <c r="N45" s="175"/>
      <c r="O45" s="187"/>
      <c r="P45" s="177"/>
      <c r="Q45" s="177"/>
      <c r="R45" s="177"/>
      <c r="S45" s="177"/>
      <c r="T45" s="177"/>
      <c r="U45" s="177"/>
      <c r="V45" s="177"/>
      <c r="W45" s="177"/>
      <c r="X45" s="177"/>
      <c r="Y45" s="188"/>
      <c r="Z45" s="176"/>
    </row>
    <row r="46" spans="1:26" ht="17.25" customHeight="1">
      <c r="A46" s="175"/>
      <c r="B46" s="187"/>
      <c r="C46" s="177"/>
      <c r="D46" s="177"/>
      <c r="E46" s="177"/>
      <c r="F46" s="177"/>
      <c r="G46" s="177"/>
      <c r="H46" s="177"/>
      <c r="I46" s="177"/>
      <c r="J46" s="177"/>
      <c r="K46" s="177"/>
      <c r="L46" s="188"/>
      <c r="M46" s="176"/>
      <c r="N46" s="175"/>
      <c r="O46" s="187"/>
      <c r="P46" s="177"/>
      <c r="Q46" s="177"/>
      <c r="R46" s="177"/>
      <c r="S46" s="177"/>
      <c r="T46" s="177"/>
      <c r="U46" s="177"/>
      <c r="V46" s="177"/>
      <c r="W46" s="177"/>
      <c r="X46" s="177"/>
      <c r="Y46" s="188"/>
      <c r="Z46" s="176"/>
    </row>
    <row r="47" spans="1:26" ht="17.25" customHeight="1">
      <c r="A47" s="175"/>
      <c r="B47" s="187"/>
      <c r="C47" s="177"/>
      <c r="D47" s="177"/>
      <c r="E47" s="177"/>
      <c r="F47" s="177"/>
      <c r="G47" s="177"/>
      <c r="H47" s="177"/>
      <c r="I47" s="177"/>
      <c r="J47" s="177"/>
      <c r="K47" s="177"/>
      <c r="L47" s="188"/>
      <c r="M47" s="176"/>
      <c r="N47" s="175"/>
      <c r="O47" s="187"/>
      <c r="P47" s="177"/>
      <c r="Q47" s="177"/>
      <c r="R47" s="177"/>
      <c r="S47" s="177"/>
      <c r="T47" s="177"/>
      <c r="U47" s="177"/>
      <c r="V47" s="177"/>
      <c r="W47" s="177"/>
      <c r="X47" s="177"/>
      <c r="Y47" s="188"/>
      <c r="Z47" s="176"/>
    </row>
    <row r="48" spans="1:26" ht="17.25" customHeight="1">
      <c r="A48" s="175"/>
      <c r="B48" s="187"/>
      <c r="C48" s="177"/>
      <c r="D48" s="177"/>
      <c r="E48" s="177"/>
      <c r="F48" s="177"/>
      <c r="G48" s="177"/>
      <c r="H48" s="177"/>
      <c r="I48" s="177"/>
      <c r="J48" s="177"/>
      <c r="K48" s="177"/>
      <c r="L48" s="188"/>
      <c r="M48" s="176"/>
      <c r="N48" s="175"/>
      <c r="O48" s="187"/>
      <c r="P48" s="177"/>
      <c r="Q48" s="177"/>
      <c r="R48" s="177"/>
      <c r="S48" s="177"/>
      <c r="T48" s="177"/>
      <c r="U48" s="177"/>
      <c r="V48" s="177"/>
      <c r="W48" s="177"/>
      <c r="X48" s="177"/>
      <c r="Y48" s="188"/>
      <c r="Z48" s="176"/>
    </row>
    <row r="49" spans="1:26" ht="17.25" customHeight="1" thickBot="1">
      <c r="A49" s="175"/>
      <c r="B49" s="187"/>
      <c r="C49" s="177"/>
      <c r="D49" s="177"/>
      <c r="E49" s="177"/>
      <c r="F49" s="177"/>
      <c r="G49" s="177"/>
      <c r="H49" s="177"/>
      <c r="I49" s="177"/>
      <c r="J49" s="177"/>
      <c r="K49" s="177"/>
      <c r="L49" s="188"/>
      <c r="M49" s="176"/>
      <c r="N49" s="175"/>
      <c r="O49" s="193"/>
      <c r="P49" s="190"/>
      <c r="Q49" s="190"/>
      <c r="R49" s="190"/>
      <c r="S49" s="190"/>
      <c r="T49" s="190"/>
      <c r="U49" s="190"/>
      <c r="V49" s="190"/>
      <c r="W49" s="190"/>
      <c r="X49" s="190"/>
      <c r="Y49" s="191"/>
      <c r="Z49" s="176"/>
    </row>
    <row r="50" spans="1:26" ht="17.25" customHeight="1" thickBot="1">
      <c r="A50" s="175"/>
      <c r="B50" s="187"/>
      <c r="C50" s="177"/>
      <c r="D50" s="177"/>
      <c r="E50" s="177"/>
      <c r="F50" s="177"/>
      <c r="G50" s="177"/>
      <c r="H50" s="177"/>
      <c r="I50" s="177"/>
      <c r="J50" s="177"/>
      <c r="K50" s="177"/>
      <c r="L50" s="188"/>
      <c r="M50" s="176"/>
      <c r="N50" s="175"/>
      <c r="O50" s="203"/>
      <c r="P50" s="203"/>
      <c r="Q50" s="203"/>
      <c r="R50" s="203"/>
      <c r="S50" s="203"/>
      <c r="T50" s="203"/>
      <c r="U50" s="203"/>
      <c r="V50" s="203"/>
      <c r="W50" s="203"/>
      <c r="X50" s="203"/>
      <c r="Y50" s="203"/>
      <c r="Z50" s="176"/>
    </row>
    <row r="51" spans="1:26" ht="17.25" customHeight="1">
      <c r="A51" s="175"/>
      <c r="B51" s="187"/>
      <c r="C51" s="177"/>
      <c r="D51" s="177"/>
      <c r="E51" s="177"/>
      <c r="F51" s="177"/>
      <c r="G51" s="177"/>
      <c r="H51" s="177"/>
      <c r="I51" s="177"/>
      <c r="J51" s="177"/>
      <c r="K51" s="177"/>
      <c r="L51" s="188"/>
      <c r="M51" s="176"/>
      <c r="N51" s="175"/>
      <c r="O51" s="186" t="s">
        <v>1281</v>
      </c>
      <c r="P51" s="184"/>
      <c r="Q51" s="184"/>
      <c r="R51" s="184"/>
      <c r="S51" s="184"/>
      <c r="T51" s="184"/>
      <c r="U51" s="184"/>
      <c r="V51" s="184"/>
      <c r="W51" s="184"/>
      <c r="X51" s="184"/>
      <c r="Y51" s="185"/>
      <c r="Z51" s="176"/>
    </row>
    <row r="52" spans="1:26" ht="17.25" customHeight="1">
      <c r="A52" s="175"/>
      <c r="B52" s="187"/>
      <c r="C52" s="177"/>
      <c r="D52" s="177"/>
      <c r="E52" s="177"/>
      <c r="F52" s="177"/>
      <c r="G52" s="177"/>
      <c r="H52" s="177"/>
      <c r="I52" s="177"/>
      <c r="J52" s="177"/>
      <c r="K52" s="177"/>
      <c r="L52" s="188"/>
      <c r="M52" s="176"/>
      <c r="N52" s="175"/>
      <c r="O52" s="192" t="s">
        <v>1285</v>
      </c>
      <c r="P52" s="177"/>
      <c r="Q52" s="177"/>
      <c r="R52" s="177"/>
      <c r="S52" s="177"/>
      <c r="T52" s="177"/>
      <c r="U52" s="177"/>
      <c r="V52" s="177"/>
      <c r="W52" s="177"/>
      <c r="X52" s="177"/>
      <c r="Y52" s="188"/>
      <c r="Z52" s="176"/>
    </row>
    <row r="53" spans="1:26" ht="17.25" customHeight="1">
      <c r="A53" s="175"/>
      <c r="B53" s="187"/>
      <c r="C53" s="177"/>
      <c r="D53" s="177"/>
      <c r="E53" s="177"/>
      <c r="F53" s="177"/>
      <c r="G53" s="177"/>
      <c r="H53" s="177"/>
      <c r="I53" s="177"/>
      <c r="J53" s="177"/>
      <c r="K53" s="177"/>
      <c r="L53" s="188"/>
      <c r="M53" s="176"/>
      <c r="N53" s="175"/>
      <c r="O53" s="192" t="s">
        <v>1280</v>
      </c>
      <c r="P53" s="183"/>
      <c r="Q53" s="177"/>
      <c r="R53" s="177"/>
      <c r="S53" s="177"/>
      <c r="T53" s="177"/>
      <c r="U53" s="177"/>
      <c r="V53" s="177"/>
      <c r="W53" s="177"/>
      <c r="X53" s="177"/>
      <c r="Y53" s="188"/>
      <c r="Z53" s="176"/>
    </row>
    <row r="54" spans="1:26" ht="17.25" customHeight="1">
      <c r="A54" s="175"/>
      <c r="B54" s="187"/>
      <c r="C54" s="177"/>
      <c r="D54" s="177"/>
      <c r="E54" s="177"/>
      <c r="F54" s="177"/>
      <c r="G54" s="177"/>
      <c r="H54" s="177"/>
      <c r="I54" s="177"/>
      <c r="J54" s="177"/>
      <c r="K54" s="177"/>
      <c r="L54" s="188"/>
      <c r="M54" s="176"/>
      <c r="N54" s="175"/>
      <c r="O54" s="187"/>
      <c r="P54" s="183"/>
      <c r="Q54" s="177"/>
      <c r="R54" s="177"/>
      <c r="S54" s="177"/>
      <c r="T54" s="177"/>
      <c r="U54" s="177"/>
      <c r="V54" s="177"/>
      <c r="W54" s="177"/>
      <c r="X54" s="177"/>
      <c r="Y54" s="188"/>
      <c r="Z54" s="176"/>
    </row>
    <row r="55" spans="1:26" ht="17.25" customHeight="1" thickBot="1">
      <c r="A55" s="175"/>
      <c r="B55" s="193"/>
      <c r="C55" s="190"/>
      <c r="D55" s="190"/>
      <c r="E55" s="190"/>
      <c r="F55" s="190"/>
      <c r="G55" s="190"/>
      <c r="H55" s="190"/>
      <c r="I55" s="190"/>
      <c r="J55" s="190"/>
      <c r="K55" s="190"/>
      <c r="L55" s="191"/>
      <c r="M55" s="176"/>
      <c r="N55" s="175"/>
      <c r="O55" s="189"/>
      <c r="P55" s="190"/>
      <c r="Q55" s="190"/>
      <c r="R55" s="190"/>
      <c r="S55" s="190"/>
      <c r="T55" s="190"/>
      <c r="U55" s="190"/>
      <c r="V55" s="190"/>
      <c r="W55" s="190"/>
      <c r="X55" s="190"/>
      <c r="Y55" s="191"/>
      <c r="Z55" s="176"/>
    </row>
    <row r="56" spans="1:26" ht="17.25" customHeight="1" thickBot="1">
      <c r="A56" s="180"/>
      <c r="B56" s="181"/>
      <c r="C56" s="181"/>
      <c r="D56" s="181"/>
      <c r="E56" s="181"/>
      <c r="F56" s="181"/>
      <c r="G56" s="181"/>
      <c r="H56" s="181"/>
      <c r="I56" s="181"/>
      <c r="J56" s="181"/>
      <c r="K56" s="181"/>
      <c r="L56" s="181"/>
      <c r="M56" s="182"/>
      <c r="N56" s="180"/>
      <c r="O56" s="203"/>
      <c r="P56" s="203"/>
      <c r="Q56" s="203"/>
      <c r="R56" s="203"/>
      <c r="S56" s="203"/>
      <c r="T56" s="203"/>
      <c r="U56" s="203"/>
      <c r="V56" s="203"/>
      <c r="W56" s="203"/>
      <c r="X56" s="203"/>
      <c r="Y56" s="203"/>
      <c r="Z56" s="182"/>
    </row>
    <row r="57" spans="1:26">
      <c r="O57" s="216"/>
      <c r="P57" s="177"/>
      <c r="Q57" s="177"/>
      <c r="R57" s="177"/>
      <c r="S57" s="177"/>
      <c r="T57" s="177"/>
      <c r="U57" s="177"/>
      <c r="V57" s="177"/>
      <c r="W57" s="177"/>
      <c r="X57" s="177"/>
      <c r="Y57" s="177"/>
    </row>
    <row r="58" spans="1:26">
      <c r="O58" s="177"/>
      <c r="P58" s="177"/>
      <c r="Q58" s="177"/>
      <c r="R58" s="177"/>
      <c r="S58" s="177"/>
      <c r="T58" s="177"/>
      <c r="U58" s="177"/>
      <c r="V58" s="177"/>
      <c r="W58" s="177"/>
      <c r="X58" s="177"/>
      <c r="Y58" s="177"/>
    </row>
  </sheetData>
  <mergeCells count="2">
    <mergeCell ref="B3:L4"/>
    <mergeCell ref="B5:L6"/>
  </mergeCells>
  <phoneticPr fontId="1"/>
  <pageMargins left="0.70866141732283472" right="0.70866141732283472" top="0.59055118110236227" bottom="0.59055118110236227" header="0.31496062992125984" footer="0.31496062992125984"/>
  <pageSetup paperSize="9" scale="85" orientation="portrait" r:id="rId1"/>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2060"/>
  </sheetPr>
  <dimension ref="B1:Q1508"/>
  <sheetViews>
    <sheetView showGridLines="0" zoomScaleNormal="100" workbookViewId="0">
      <pane xSplit="1" ySplit="2" topLeftCell="C3" activePane="bottomRight" state="frozen"/>
      <selection activeCell="O19" sqref="O19"/>
      <selection pane="topRight" activeCell="O19" sqref="O19"/>
      <selection pane="bottomLeft" activeCell="O19" sqref="O19"/>
      <selection pane="bottomRight" activeCell="M2" sqref="M2"/>
    </sheetView>
  </sheetViews>
  <sheetFormatPr defaultColWidth="8.88671875" defaultRowHeight="13.2"/>
  <cols>
    <col min="1" max="1" width="1.88671875" style="7" customWidth="1"/>
    <col min="2" max="2" width="7.109375" style="7" hidden="1" customWidth="1"/>
    <col min="3" max="3" width="9.109375" style="7" customWidth="1"/>
    <col min="4" max="5" width="13.6640625" style="7" customWidth="1"/>
    <col min="6" max="7" width="4.44140625" style="7" customWidth="1"/>
    <col min="8" max="8" width="10.88671875" style="7" customWidth="1"/>
    <col min="9" max="9" width="9.109375" style="7" customWidth="1"/>
    <col min="10" max="10" width="11.109375" style="7" customWidth="1"/>
    <col min="11" max="11" width="9.109375" style="7" hidden="1" customWidth="1"/>
    <col min="12" max="12" width="1.88671875" style="7" customWidth="1"/>
    <col min="13" max="13" width="13.6640625" style="7" customWidth="1"/>
    <col min="14" max="14" width="1.88671875" style="7" customWidth="1"/>
    <col min="15" max="15" width="13.6640625" style="7" customWidth="1"/>
    <col min="16" max="16" width="1.88671875" style="7" customWidth="1"/>
    <col min="17" max="17" width="13.6640625" style="7" customWidth="1"/>
    <col min="18" max="18" width="8.88671875" style="7"/>
    <col min="19" max="19" width="12.44140625" style="7" customWidth="1"/>
    <col min="20" max="20" width="25" style="7" customWidth="1"/>
    <col min="21" max="16384" width="8.88671875" style="7"/>
  </cols>
  <sheetData>
    <row r="1" spans="2:17" ht="15" customHeight="1" thickBot="1">
      <c r="C1" s="81">
        <f ca="1">CELL("col",C$1)-2</f>
        <v>1</v>
      </c>
      <c r="D1" s="81">
        <f t="shared" ref="D1:K1" ca="1" si="0">CELL("col",D$1)-2</f>
        <v>2</v>
      </c>
      <c r="E1" s="81">
        <f t="shared" ca="1" si="0"/>
        <v>3</v>
      </c>
      <c r="F1" s="81">
        <f t="shared" ca="1" si="0"/>
        <v>4</v>
      </c>
      <c r="G1" s="81">
        <f t="shared" ca="1" si="0"/>
        <v>5</v>
      </c>
      <c r="H1" s="81">
        <f t="shared" ca="1" si="0"/>
        <v>6</v>
      </c>
      <c r="I1" s="81">
        <f t="shared" ca="1" si="0"/>
        <v>7</v>
      </c>
      <c r="J1" s="81">
        <f t="shared" ca="1" si="0"/>
        <v>8</v>
      </c>
      <c r="K1" s="81">
        <f t="shared" ca="1" si="0"/>
        <v>9</v>
      </c>
      <c r="M1" s="45" t="s">
        <v>1267</v>
      </c>
      <c r="O1" s="141"/>
      <c r="Q1" s="141"/>
    </row>
    <row r="2" spans="2:17" ht="15" customHeight="1" thickBot="1">
      <c r="B2" s="8" t="s">
        <v>943</v>
      </c>
      <c r="C2" s="43" t="s">
        <v>958</v>
      </c>
      <c r="D2" s="44" t="s">
        <v>899</v>
      </c>
      <c r="E2" s="44" t="s">
        <v>900</v>
      </c>
      <c r="F2" s="44" t="s">
        <v>305</v>
      </c>
      <c r="G2" s="44" t="s">
        <v>306</v>
      </c>
      <c r="H2" s="44" t="s">
        <v>901</v>
      </c>
      <c r="I2" s="146" t="s">
        <v>1271</v>
      </c>
      <c r="J2" s="225" t="s">
        <v>1062</v>
      </c>
      <c r="K2" s="219" t="s">
        <v>1063</v>
      </c>
      <c r="M2" s="215"/>
      <c r="O2" s="141"/>
      <c r="Q2" s="141"/>
    </row>
    <row r="3" spans="2:17" ht="15" customHeight="1" thickBot="1">
      <c r="B3" s="9">
        <v>0</v>
      </c>
      <c r="C3" s="58" t="str">
        <f>IF($M$2="","",SUM($M$2*100,B3))</f>
        <v/>
      </c>
      <c r="D3" s="207"/>
      <c r="E3" s="207"/>
      <c r="F3" s="207"/>
      <c r="G3" s="207"/>
      <c r="H3" s="46" t="str">
        <f>IF($M$2="","",VLOOKUP($M$2,学校番号,設定!$J$1,FALSE))</f>
        <v/>
      </c>
      <c r="I3" s="211"/>
      <c r="J3" s="226"/>
      <c r="K3" s="220" t="str">
        <f>IF($D3="","",IF($J3="","生年月日を入力",IF($J3&gt;設定!$G$24,"生年月日を訂正",IF($J3&gt;設定!$G$23,"C",IF($J3&gt;設定!$G$22,"B",IF($J3&gt;=設定!$E$22,"A","生年月日を訂正"))))))</f>
        <v/>
      </c>
    </row>
    <row r="4" spans="2:17" ht="15" customHeight="1" thickBot="1">
      <c r="B4" s="10">
        <v>1</v>
      </c>
      <c r="C4" s="59" t="str">
        <f t="shared" ref="C4:C67" si="1">IF($M$2="","",SUM($M$2*100,B4))</f>
        <v/>
      </c>
      <c r="D4" s="208"/>
      <c r="E4" s="208"/>
      <c r="F4" s="208"/>
      <c r="G4" s="208"/>
      <c r="H4" s="47" t="str">
        <f>IF($M$2="","",VLOOKUP($M$2,学校番号,設定!$J$1,FALSE))</f>
        <v/>
      </c>
      <c r="I4" s="212"/>
      <c r="J4" s="227"/>
      <c r="K4" s="221" t="str">
        <f>IF($D4="","",IF($J4="","生年月日を入力",IF($J4&gt;設定!$G$24,"生年月日を訂正",IF($J4&gt;設定!$G$23,"C",IF($J4&gt;設定!$G$22,"B",IF($J4&gt;=設定!$E$22,"A","生年月日を訂正"))))))</f>
        <v/>
      </c>
      <c r="M4" s="45" t="s">
        <v>1268</v>
      </c>
    </row>
    <row r="5" spans="2:17" ht="15" customHeight="1" thickBot="1">
      <c r="B5" s="10">
        <v>2</v>
      </c>
      <c r="C5" s="59" t="str">
        <f t="shared" si="1"/>
        <v/>
      </c>
      <c r="D5" s="208"/>
      <c r="E5" s="208"/>
      <c r="F5" s="208"/>
      <c r="G5" s="208"/>
      <c r="H5" s="47" t="str">
        <f>IF($M$2="","",VLOOKUP($M$2,学校番号,設定!$J$1,FALSE))</f>
        <v/>
      </c>
      <c r="I5" s="212"/>
      <c r="J5" s="227"/>
      <c r="K5" s="221" t="str">
        <f>IF($D5="","",IF($J5="","生年月日を入力",IF($J5&gt;設定!$G$24,"生年月日を訂正",IF($J5&gt;設定!$G$23,"C",IF($J5&gt;設定!$G$22,"B",IF($J5&gt;=設定!$E$22,"A","生年月日を訂正"))))))</f>
        <v/>
      </c>
      <c r="M5" s="297" t="str">
        <f>IF($M$2="","",IF(VLOOKUP($M$2,学校番号,設定!$K$1,FALSE)="","このセルに直接入力(上書き)してください)",VLOOKUP($M$2,学校番号,設定!$K$1,FALSE)))</f>
        <v/>
      </c>
      <c r="N5" s="298"/>
      <c r="O5" s="298"/>
      <c r="P5" s="298"/>
      <c r="Q5" s="299"/>
    </row>
    <row r="6" spans="2:17" ht="15" customHeight="1" thickBot="1">
      <c r="B6" s="10">
        <v>3</v>
      </c>
      <c r="C6" s="59" t="str">
        <f t="shared" si="1"/>
        <v/>
      </c>
      <c r="D6" s="208"/>
      <c r="E6" s="208"/>
      <c r="F6" s="208"/>
      <c r="G6" s="208"/>
      <c r="H6" s="47" t="str">
        <f>IF($M$2="","",VLOOKUP($M$2,学校番号,設定!$J$1,FALSE))</f>
        <v/>
      </c>
      <c r="I6" s="212"/>
      <c r="J6" s="227"/>
      <c r="K6" s="221" t="str">
        <f>IF($D6="","",IF($J6="","生年月日を入力",IF($J6&gt;設定!$G$24,"生年月日を訂正",IF($J6&gt;設定!$G$23,"C",IF($J6&gt;設定!$G$22,"B",IF($J6&gt;=設定!$E$22,"A","生年月日を訂正"))))))</f>
        <v/>
      </c>
    </row>
    <row r="7" spans="2:17" ht="15" customHeight="1" thickBot="1">
      <c r="B7" s="11">
        <v>4</v>
      </c>
      <c r="C7" s="60" t="str">
        <f t="shared" si="1"/>
        <v/>
      </c>
      <c r="D7" s="209"/>
      <c r="E7" s="209"/>
      <c r="F7" s="209"/>
      <c r="G7" s="209"/>
      <c r="H7" s="48" t="str">
        <f>IF($M$2="","",VLOOKUP($M$2,学校番号,設定!$J$1,FALSE))</f>
        <v/>
      </c>
      <c r="I7" s="213"/>
      <c r="J7" s="228"/>
      <c r="K7" s="222" t="str">
        <f>IF($D7="","",IF($J7="","生年月日を入力",IF($J7&gt;設定!$G$24,"生年月日を訂正",IF($J7&gt;設定!$G$23,"C",IF($J7&gt;設定!$G$22,"B",IF($J7&gt;=設定!$E$22,"A","生年月日を訂正"))))))</f>
        <v/>
      </c>
      <c r="M7" s="45" t="s">
        <v>310</v>
      </c>
    </row>
    <row r="8" spans="2:17" ht="15" customHeight="1" thickBot="1">
      <c r="B8" s="12">
        <v>5</v>
      </c>
      <c r="C8" s="61" t="str">
        <f t="shared" si="1"/>
        <v/>
      </c>
      <c r="D8" s="210"/>
      <c r="E8" s="210"/>
      <c r="F8" s="210"/>
      <c r="G8" s="210"/>
      <c r="H8" s="49" t="str">
        <f>IF($M$2="","",VLOOKUP($M$2,学校番号,設定!$J$1,FALSE))</f>
        <v/>
      </c>
      <c r="I8" s="214"/>
      <c r="J8" s="229"/>
      <c r="K8" s="223" t="str">
        <f>IF($D8="","",IF($J8="","生年月日を入力",IF($J8&gt;設定!$G$24,"生年月日を訂正",IF($J8&gt;設定!$G$23,"C",IF($J8&gt;設定!$G$22,"B",IF($J8&gt;=設定!$E$22,"A","生年月日を訂正"))))))</f>
        <v/>
      </c>
      <c r="M8" s="297" t="str">
        <f>IF($M$2="","",IF(VLOOKUP($M$2,学校番号,設定!$M$1,FALSE)="","このセルに直接入力(上書き)してください)",VLOOKUP($M$2,学校番号,設定!$M$1,FALSE)))</f>
        <v/>
      </c>
      <c r="N8" s="298"/>
      <c r="O8" s="298"/>
      <c r="P8" s="298"/>
      <c r="Q8" s="299"/>
    </row>
    <row r="9" spans="2:17" ht="15" customHeight="1" thickBot="1">
      <c r="B9" s="10">
        <v>6</v>
      </c>
      <c r="C9" s="59" t="str">
        <f t="shared" si="1"/>
        <v/>
      </c>
      <c r="D9" s="208"/>
      <c r="E9" s="208"/>
      <c r="F9" s="208"/>
      <c r="G9" s="208"/>
      <c r="H9" s="47" t="str">
        <f>IF($M$2="","",VLOOKUP($M$2,学校番号,設定!$J$1,FALSE))</f>
        <v/>
      </c>
      <c r="I9" s="212"/>
      <c r="J9" s="227"/>
      <c r="K9" s="221" t="str">
        <f>IF($D9="","",IF($J9="","生年月日を入力",IF($J9&gt;設定!$G$24,"生年月日を訂正",IF($J9&gt;設定!$G$23,"C",IF($J9&gt;設定!$G$22,"B",IF($J9&gt;=設定!$E$22,"A","生年月日を訂正"))))))</f>
        <v/>
      </c>
    </row>
    <row r="10" spans="2:17" ht="15" customHeight="1" thickBot="1">
      <c r="B10" s="10">
        <v>7</v>
      </c>
      <c r="C10" s="59" t="str">
        <f t="shared" si="1"/>
        <v/>
      </c>
      <c r="D10" s="208"/>
      <c r="E10" s="208"/>
      <c r="F10" s="208"/>
      <c r="G10" s="208"/>
      <c r="H10" s="47" t="str">
        <f>IF($M$2="","",VLOOKUP($M$2,学校番号,設定!$J$1,FALSE))</f>
        <v/>
      </c>
      <c r="I10" s="212"/>
      <c r="J10" s="227"/>
      <c r="K10" s="221" t="str">
        <f>IF($D10="","",IF($J10="","生年月日を入力",IF($J10&gt;設定!$G$24,"生年月日を訂正",IF($J10&gt;設定!$G$23,"C",IF($J10&gt;設定!$G$22,"B",IF($J10&gt;=設定!$E$22,"A","生年月日を訂正"))))))</f>
        <v/>
      </c>
      <c r="M10" s="45" t="s">
        <v>309</v>
      </c>
    </row>
    <row r="11" spans="2:17" ht="15" customHeight="1" thickBot="1">
      <c r="B11" s="10">
        <v>8</v>
      </c>
      <c r="C11" s="59" t="str">
        <f t="shared" si="1"/>
        <v/>
      </c>
      <c r="D11" s="208"/>
      <c r="E11" s="208"/>
      <c r="F11" s="208"/>
      <c r="G11" s="208"/>
      <c r="H11" s="47" t="str">
        <f>IF($M$2="","",VLOOKUP($M$2,学校番号,設定!$J$1,FALSE))</f>
        <v/>
      </c>
      <c r="I11" s="212"/>
      <c r="J11" s="227"/>
      <c r="K11" s="221" t="str">
        <f>IF($D11="","",IF($J11="","生年月日を入力",IF($J11&gt;設定!$G$24,"生年月日を訂正",IF($J11&gt;設定!$G$23,"C",IF($J11&gt;設定!$G$22,"B",IF($J11&gt;=設定!$E$22,"A","生年月日を訂正"))))))</f>
        <v/>
      </c>
      <c r="M11" s="297" t="str">
        <f>IF($M$2="","",IF(VLOOKUP($M$2,学校番号,設定!$L$1,FALSE)="","このセルに直接入力(上書き)してください)",VLOOKUP($M$2,学校番号,設定!$L$1,FALSE)))</f>
        <v/>
      </c>
      <c r="N11" s="298"/>
      <c r="O11" s="298"/>
      <c r="P11" s="298"/>
      <c r="Q11" s="299"/>
    </row>
    <row r="12" spans="2:17" ht="15" customHeight="1" thickBot="1">
      <c r="B12" s="11">
        <v>9</v>
      </c>
      <c r="C12" s="60" t="str">
        <f t="shared" si="1"/>
        <v/>
      </c>
      <c r="D12" s="209"/>
      <c r="E12" s="209"/>
      <c r="F12" s="209"/>
      <c r="G12" s="209"/>
      <c r="H12" s="48" t="str">
        <f>IF($M$2="","",VLOOKUP($M$2,学校番号,設定!$J$1,FALSE))</f>
        <v/>
      </c>
      <c r="I12" s="213"/>
      <c r="J12" s="228"/>
      <c r="K12" s="222" t="str">
        <f>IF($D12="","",IF($J12="","生年月日を入力",IF($J12&gt;設定!$G$24,"生年月日を訂正",IF($J12&gt;設定!$G$23,"C",IF($J12&gt;設定!$G$22,"B",IF($J12&gt;=設定!$E$22,"A","生年月日を訂正"))))))</f>
        <v/>
      </c>
    </row>
    <row r="13" spans="2:17" ht="15" customHeight="1" thickBot="1">
      <c r="B13" s="12">
        <v>10</v>
      </c>
      <c r="C13" s="61" t="str">
        <f t="shared" si="1"/>
        <v/>
      </c>
      <c r="D13" s="210"/>
      <c r="E13" s="210"/>
      <c r="F13" s="210"/>
      <c r="G13" s="210"/>
      <c r="H13" s="49" t="str">
        <f>IF($M$2="","",VLOOKUP($M$2,学校番号,設定!$J$1,FALSE))</f>
        <v/>
      </c>
      <c r="I13" s="214"/>
      <c r="J13" s="229"/>
      <c r="K13" s="223" t="str">
        <f>IF($D13="","",IF($J13="","生年月日を入力",IF($J13&gt;設定!$G$24,"生年月日を訂正",IF($J13&gt;設定!$G$23,"C",IF($J13&gt;設定!$G$22,"B",IF($J13&gt;=設定!$E$22,"A","生年月日を訂正"))))))</f>
        <v/>
      </c>
      <c r="M13" s="8" t="s">
        <v>1269</v>
      </c>
      <c r="N13" s="300" t="s">
        <v>1270</v>
      </c>
      <c r="O13" s="301"/>
      <c r="P13" s="145"/>
    </row>
    <row r="14" spans="2:17" ht="15" customHeight="1">
      <c r="B14" s="10">
        <v>11</v>
      </c>
      <c r="C14" s="59" t="str">
        <f t="shared" si="1"/>
        <v/>
      </c>
      <c r="D14" s="208"/>
      <c r="E14" s="208"/>
      <c r="F14" s="208"/>
      <c r="G14" s="208"/>
      <c r="H14" s="47" t="str">
        <f>IF($M$2="","",VLOOKUP($M$2,学校番号,設定!$J$1,FALSE))</f>
        <v/>
      </c>
      <c r="I14" s="212"/>
      <c r="J14" s="227"/>
      <c r="K14" s="221" t="str">
        <f>IF($D14="","",IF($J14="","生年月日を入力",IF($J14&gt;設定!$G$24,"生年月日を訂正",IF($J14&gt;設定!$G$23,"C",IF($J14&gt;設定!$G$22,"B",IF($J14&gt;=設定!$E$22,"A","生年月日を訂正"))))))</f>
        <v/>
      </c>
      <c r="M14" s="142">
        <v>1</v>
      </c>
      <c r="N14" s="295" t="str">
        <f t="shared" ref="N14:N77" si="2">IF(VLOOKUP($M14,学校番号,2,FALSE)="","",(VLOOKUP($M14,学校番号,2,FALSE)))</f>
        <v>市場</v>
      </c>
      <c r="O14" s="296"/>
      <c r="P14" s="145"/>
    </row>
    <row r="15" spans="2:17" ht="15" customHeight="1">
      <c r="B15" s="10">
        <v>12</v>
      </c>
      <c r="C15" s="59" t="str">
        <f t="shared" si="1"/>
        <v/>
      </c>
      <c r="D15" s="208"/>
      <c r="E15" s="208"/>
      <c r="F15" s="208"/>
      <c r="G15" s="208"/>
      <c r="H15" s="47" t="str">
        <f>IF($M$2="","",VLOOKUP($M$2,学校番号,設定!$J$1,FALSE))</f>
        <v/>
      </c>
      <c r="I15" s="212"/>
      <c r="J15" s="227"/>
      <c r="K15" s="221" t="str">
        <f>IF($D15="","",IF($J15="","生年月日を入力",IF($J15&gt;設定!$G$24,"生年月日を訂正",IF($J15&gt;設定!$G$23,"C",IF($J15&gt;設定!$G$22,"B",IF($J15&gt;=設定!$E$22,"A","生年月日を訂正"))))))</f>
        <v/>
      </c>
      <c r="M15" s="143">
        <v>3</v>
      </c>
      <c r="N15" s="293" t="str">
        <f t="shared" si="2"/>
        <v>潮田</v>
      </c>
      <c r="O15" s="294"/>
      <c r="P15" s="145"/>
    </row>
    <row r="16" spans="2:17" ht="15" customHeight="1">
      <c r="B16" s="10">
        <v>13</v>
      </c>
      <c r="C16" s="59" t="str">
        <f t="shared" si="1"/>
        <v/>
      </c>
      <c r="D16" s="208"/>
      <c r="E16" s="208"/>
      <c r="F16" s="208"/>
      <c r="G16" s="208"/>
      <c r="H16" s="47" t="str">
        <f>IF($M$2="","",VLOOKUP($M$2,学校番号,設定!$J$1,FALSE))</f>
        <v/>
      </c>
      <c r="I16" s="212"/>
      <c r="J16" s="227"/>
      <c r="K16" s="221" t="str">
        <f>IF($D16="","",IF($J16="","生年月日を入力",IF($J16&gt;設定!$G$24,"生年月日を訂正",IF($J16&gt;設定!$G$23,"C",IF($J16&gt;設定!$G$22,"B",IF($J16&gt;=設定!$E$22,"A","生年月日を訂正"))))))</f>
        <v/>
      </c>
      <c r="M16" s="143">
        <v>5</v>
      </c>
      <c r="N16" s="293" t="str">
        <f t="shared" si="2"/>
        <v>末吉</v>
      </c>
      <c r="O16" s="294"/>
      <c r="P16" s="145"/>
    </row>
    <row r="17" spans="2:16" ht="15" customHeight="1">
      <c r="B17" s="11">
        <v>14</v>
      </c>
      <c r="C17" s="60" t="str">
        <f t="shared" si="1"/>
        <v/>
      </c>
      <c r="D17" s="209"/>
      <c r="E17" s="209"/>
      <c r="F17" s="209"/>
      <c r="G17" s="209"/>
      <c r="H17" s="48" t="str">
        <f>IF($M$2="","",VLOOKUP($M$2,学校番号,設定!$J$1,FALSE))</f>
        <v/>
      </c>
      <c r="I17" s="213"/>
      <c r="J17" s="228"/>
      <c r="K17" s="222" t="str">
        <f>IF($D17="","",IF($J17="","生年月日を入力",IF($J17&gt;設定!$G$24,"生年月日を訂正",IF($J17&gt;設定!$G$23,"C",IF($J17&gt;設定!$G$22,"B",IF($J17&gt;=設定!$E$22,"A","生年月日を訂正"))))))</f>
        <v/>
      </c>
      <c r="M17" s="143">
        <v>7</v>
      </c>
      <c r="N17" s="293" t="str">
        <f t="shared" si="2"/>
        <v>鶴見</v>
      </c>
      <c r="O17" s="294"/>
      <c r="P17" s="145"/>
    </row>
    <row r="18" spans="2:16" ht="15" customHeight="1">
      <c r="B18" s="12">
        <v>15</v>
      </c>
      <c r="C18" s="61" t="str">
        <f t="shared" si="1"/>
        <v/>
      </c>
      <c r="D18" s="210"/>
      <c r="E18" s="210"/>
      <c r="F18" s="210"/>
      <c r="G18" s="210"/>
      <c r="H18" s="49" t="str">
        <f>IF($M$2="","",VLOOKUP($M$2,学校番号,設定!$J$1,FALSE))</f>
        <v/>
      </c>
      <c r="I18" s="214"/>
      <c r="J18" s="229"/>
      <c r="K18" s="223" t="str">
        <f>IF($D18="","",IF($J18="","生年月日を入力",IF($J18&gt;設定!$G$24,"生年月日を訂正",IF($J18&gt;設定!$G$23,"C",IF($J18&gt;設定!$G$22,"B",IF($J18&gt;=設定!$E$22,"A","生年月日を訂正"))))))</f>
        <v/>
      </c>
      <c r="M18" s="143">
        <v>9</v>
      </c>
      <c r="N18" s="293" t="str">
        <f t="shared" si="2"/>
        <v>寺尾</v>
      </c>
      <c r="O18" s="294"/>
      <c r="P18" s="145"/>
    </row>
    <row r="19" spans="2:16" ht="15" customHeight="1">
      <c r="B19" s="10">
        <v>16</v>
      </c>
      <c r="C19" s="59" t="str">
        <f t="shared" si="1"/>
        <v/>
      </c>
      <c r="D19" s="208"/>
      <c r="E19" s="208"/>
      <c r="F19" s="208"/>
      <c r="G19" s="208"/>
      <c r="H19" s="47" t="str">
        <f>IF($M$2="","",VLOOKUP($M$2,学校番号,設定!$J$1,FALSE))</f>
        <v/>
      </c>
      <c r="I19" s="212"/>
      <c r="J19" s="227"/>
      <c r="K19" s="221" t="str">
        <f>IF($D19="","",IF($J19="","生年月日を入力",IF($J19&gt;設定!$G$24,"生年月日を訂正",IF($J19&gt;設定!$G$23,"C",IF($J19&gt;設定!$G$22,"B",IF($J19&gt;=設定!$E$22,"A","生年月日を訂正"))))))</f>
        <v/>
      </c>
      <c r="M19" s="143">
        <v>11</v>
      </c>
      <c r="N19" s="293" t="str">
        <f t="shared" si="2"/>
        <v>生麦</v>
      </c>
      <c r="O19" s="294"/>
      <c r="P19" s="145"/>
    </row>
    <row r="20" spans="2:16" ht="15" customHeight="1">
      <c r="B20" s="10">
        <v>17</v>
      </c>
      <c r="C20" s="59" t="str">
        <f t="shared" si="1"/>
        <v/>
      </c>
      <c r="D20" s="208"/>
      <c r="E20" s="208"/>
      <c r="F20" s="208"/>
      <c r="G20" s="208"/>
      <c r="H20" s="47" t="str">
        <f>IF($M$2="","",VLOOKUP($M$2,学校番号,設定!$J$1,FALSE))</f>
        <v/>
      </c>
      <c r="I20" s="212"/>
      <c r="J20" s="227"/>
      <c r="K20" s="221" t="str">
        <f>IF($D20="","",IF($J20="","生年月日を入力",IF($J20&gt;設定!$G$24,"生年月日を訂正",IF($J20&gt;設定!$G$23,"C",IF($J20&gt;設定!$G$22,"B",IF($J20&gt;=設定!$E$22,"A","生年月日を訂正"))))))</f>
        <v/>
      </c>
      <c r="M20" s="143">
        <v>13</v>
      </c>
      <c r="N20" s="293" t="str">
        <f t="shared" si="2"/>
        <v>寛政</v>
      </c>
      <c r="O20" s="294"/>
      <c r="P20" s="145"/>
    </row>
    <row r="21" spans="2:16" ht="15" customHeight="1">
      <c r="B21" s="10">
        <v>18</v>
      </c>
      <c r="C21" s="59" t="str">
        <f t="shared" si="1"/>
        <v/>
      </c>
      <c r="D21" s="208"/>
      <c r="E21" s="208"/>
      <c r="F21" s="208"/>
      <c r="G21" s="208"/>
      <c r="H21" s="47" t="str">
        <f>IF($M$2="","",VLOOKUP($M$2,学校番号,設定!$J$1,FALSE))</f>
        <v/>
      </c>
      <c r="I21" s="212"/>
      <c r="J21" s="227"/>
      <c r="K21" s="221" t="str">
        <f>IF($D21="","",IF($J21="","生年月日を入力",IF($J21&gt;設定!$G$24,"生年月日を訂正",IF($J21&gt;設定!$G$23,"C",IF($J21&gt;設定!$G$22,"B",IF($J21&gt;=設定!$E$22,"A","生年月日を訂正"))))))</f>
        <v/>
      </c>
      <c r="M21" s="143">
        <v>15</v>
      </c>
      <c r="N21" s="293" t="str">
        <f t="shared" si="2"/>
        <v>矢向</v>
      </c>
      <c r="O21" s="294"/>
      <c r="P21" s="145"/>
    </row>
    <row r="22" spans="2:16" ht="15" customHeight="1">
      <c r="B22" s="11">
        <v>19</v>
      </c>
      <c r="C22" s="60" t="str">
        <f t="shared" si="1"/>
        <v/>
      </c>
      <c r="D22" s="209"/>
      <c r="E22" s="209"/>
      <c r="F22" s="209"/>
      <c r="G22" s="209"/>
      <c r="H22" s="48" t="str">
        <f>IF($M$2="","",VLOOKUP($M$2,学校番号,設定!$J$1,FALSE))</f>
        <v/>
      </c>
      <c r="I22" s="213"/>
      <c r="J22" s="228"/>
      <c r="K22" s="222" t="str">
        <f>IF($D22="","",IF($J22="","生年月日を入力",IF($J22&gt;設定!$G$24,"生年月日を訂正",IF($J22&gt;設定!$G$23,"C",IF($J22&gt;設定!$G$22,"B",IF($J22&gt;=設定!$E$22,"A","生年月日を訂正"))))))</f>
        <v/>
      </c>
      <c r="M22" s="143">
        <v>17</v>
      </c>
      <c r="N22" s="293" t="str">
        <f t="shared" si="2"/>
        <v>上の宮</v>
      </c>
      <c r="O22" s="294"/>
      <c r="P22" s="145"/>
    </row>
    <row r="23" spans="2:16" ht="15" customHeight="1">
      <c r="B23" s="12">
        <v>20</v>
      </c>
      <c r="C23" s="61" t="str">
        <f t="shared" si="1"/>
        <v/>
      </c>
      <c r="D23" s="53"/>
      <c r="E23" s="53"/>
      <c r="F23" s="53"/>
      <c r="G23" s="53"/>
      <c r="H23" s="49" t="str">
        <f>IF($M$2="","",VLOOKUP($M$2,学校番号,設定!$J$1,FALSE))</f>
        <v/>
      </c>
      <c r="I23" s="149"/>
      <c r="J23" s="230"/>
      <c r="K23" s="223" t="str">
        <f>IF($D23="","",IF($J23="","生年月日を入力",IF($J23&gt;設定!$G$24,"生年月日を訂正",IF($J23&gt;設定!$G$23,"C",IF($J23&gt;設定!$G$22,"B",IF($J23&gt;=設定!$E$22,"A","生年月日を訂正"))))))</f>
        <v/>
      </c>
      <c r="M23" s="143">
        <v>19</v>
      </c>
      <c r="N23" s="293" t="str">
        <f t="shared" si="2"/>
        <v>ＹＳＦＪＨ</v>
      </c>
      <c r="O23" s="294"/>
      <c r="P23" s="145"/>
    </row>
    <row r="24" spans="2:16" ht="15" customHeight="1">
      <c r="B24" s="10">
        <v>21</v>
      </c>
      <c r="C24" s="59" t="str">
        <f t="shared" si="1"/>
        <v/>
      </c>
      <c r="D24" s="51"/>
      <c r="E24" s="51"/>
      <c r="F24" s="51"/>
      <c r="G24" s="51"/>
      <c r="H24" s="47" t="str">
        <f>IF($M$2="","",VLOOKUP($M$2,学校番号,設定!$J$1,FALSE))</f>
        <v/>
      </c>
      <c r="I24" s="147"/>
      <c r="J24" s="231"/>
      <c r="K24" s="221" t="str">
        <f>IF($D24="","",IF($J24="","生年月日を入力",IF($J24&gt;設定!$G$24,"生年月日を訂正",IF($J24&gt;設定!$G$23,"C",IF($J24&gt;設定!$G$22,"B",IF($J24&gt;=設定!$E$22,"A","生年月日を訂正"))))))</f>
        <v/>
      </c>
      <c r="M24" s="143">
        <v>21</v>
      </c>
      <c r="N24" s="293" t="str">
        <f t="shared" si="2"/>
        <v>浦島丘</v>
      </c>
      <c r="O24" s="294"/>
      <c r="P24" s="145"/>
    </row>
    <row r="25" spans="2:16" ht="15" customHeight="1">
      <c r="B25" s="10">
        <v>22</v>
      </c>
      <c r="C25" s="59" t="str">
        <f t="shared" si="1"/>
        <v/>
      </c>
      <c r="D25" s="51"/>
      <c r="E25" s="51"/>
      <c r="F25" s="51"/>
      <c r="G25" s="51"/>
      <c r="H25" s="47" t="str">
        <f>IF($M$2="","",VLOOKUP($M$2,学校番号,設定!$J$1,FALSE))</f>
        <v/>
      </c>
      <c r="I25" s="147"/>
      <c r="J25" s="231"/>
      <c r="K25" s="221" t="str">
        <f>IF($D25="","",IF($J25="","生年月日を入力",IF($J25&gt;設定!$G$24,"生年月日を訂正",IF($J25&gt;設定!$G$23,"C",IF($J25&gt;設定!$G$22,"B",IF($J25&gt;=設定!$E$22,"A","生年月日を訂正"))))))</f>
        <v/>
      </c>
      <c r="M25" s="143">
        <v>23</v>
      </c>
      <c r="N25" s="293" t="str">
        <f t="shared" si="2"/>
        <v>栗田谷</v>
      </c>
      <c r="O25" s="294"/>
      <c r="P25" s="145"/>
    </row>
    <row r="26" spans="2:16" ht="15" customHeight="1">
      <c r="B26" s="10">
        <v>23</v>
      </c>
      <c r="C26" s="59" t="str">
        <f t="shared" si="1"/>
        <v/>
      </c>
      <c r="D26" s="51"/>
      <c r="E26" s="51"/>
      <c r="F26" s="51"/>
      <c r="G26" s="51"/>
      <c r="H26" s="47" t="str">
        <f>IF($M$2="","",VLOOKUP($M$2,学校番号,設定!$J$1,FALSE))</f>
        <v/>
      </c>
      <c r="I26" s="147"/>
      <c r="J26" s="231"/>
      <c r="K26" s="221" t="str">
        <f>IF($D26="","",IF($J26="","生年月日を入力",IF($J26&gt;設定!$G$24,"生年月日を訂正",IF($J26&gt;設定!$G$23,"C",IF($J26&gt;設定!$G$22,"B",IF($J26&gt;=設定!$E$22,"A","生年月日を訂正"))))))</f>
        <v/>
      </c>
      <c r="M26" s="143">
        <v>25</v>
      </c>
      <c r="N26" s="293" t="str">
        <f t="shared" si="2"/>
        <v>六角橋</v>
      </c>
      <c r="O26" s="294"/>
      <c r="P26" s="145"/>
    </row>
    <row r="27" spans="2:16" ht="15" customHeight="1">
      <c r="B27" s="11">
        <v>24</v>
      </c>
      <c r="C27" s="60" t="str">
        <f t="shared" si="1"/>
        <v/>
      </c>
      <c r="D27" s="52"/>
      <c r="E27" s="52"/>
      <c r="F27" s="52"/>
      <c r="G27" s="52"/>
      <c r="H27" s="48" t="str">
        <f>IF($M$2="","",VLOOKUP($M$2,学校番号,設定!$J$1,FALSE))</f>
        <v/>
      </c>
      <c r="I27" s="148"/>
      <c r="J27" s="232"/>
      <c r="K27" s="222" t="str">
        <f>IF($D27="","",IF($J27="","生年月日を入力",IF($J27&gt;設定!$G$24,"生年月日を訂正",IF($J27&gt;設定!$G$23,"C",IF($J27&gt;設定!$G$22,"B",IF($J27&gt;=設定!$E$22,"A","生年月日を訂正"))))))</f>
        <v/>
      </c>
      <c r="M27" s="143">
        <v>27</v>
      </c>
      <c r="N27" s="293" t="str">
        <f t="shared" si="2"/>
        <v>神奈川</v>
      </c>
      <c r="O27" s="294"/>
      <c r="P27" s="145"/>
    </row>
    <row r="28" spans="2:16" ht="15" customHeight="1">
      <c r="B28" s="12">
        <v>25</v>
      </c>
      <c r="C28" s="61" t="str">
        <f t="shared" si="1"/>
        <v/>
      </c>
      <c r="D28" s="53"/>
      <c r="E28" s="53"/>
      <c r="F28" s="53"/>
      <c r="G28" s="53"/>
      <c r="H28" s="49" t="str">
        <f>IF($M$2="","",VLOOKUP($M$2,学校番号,設定!$J$1,FALSE))</f>
        <v/>
      </c>
      <c r="I28" s="149"/>
      <c r="J28" s="230"/>
      <c r="K28" s="223" t="str">
        <f>IF($D28="","",IF($J28="","生年月日を入力",IF($J28&gt;設定!$G$24,"生年月日を訂正",IF($J28&gt;設定!$G$23,"C",IF($J28&gt;設定!$G$22,"B",IF($J28&gt;=設定!$E$22,"A","生年月日を訂正"))))))</f>
        <v/>
      </c>
      <c r="M28" s="143">
        <v>29</v>
      </c>
      <c r="N28" s="293" t="str">
        <f t="shared" si="2"/>
        <v>松本</v>
      </c>
      <c r="O28" s="294"/>
      <c r="P28" s="145"/>
    </row>
    <row r="29" spans="2:16" ht="15" customHeight="1">
      <c r="B29" s="10">
        <v>26</v>
      </c>
      <c r="C29" s="59" t="str">
        <f t="shared" si="1"/>
        <v/>
      </c>
      <c r="D29" s="51"/>
      <c r="E29" s="51"/>
      <c r="F29" s="51"/>
      <c r="G29" s="51"/>
      <c r="H29" s="47" t="str">
        <f>IF($M$2="","",VLOOKUP($M$2,学校番号,設定!$J$1,FALSE))</f>
        <v/>
      </c>
      <c r="I29" s="147"/>
      <c r="J29" s="231"/>
      <c r="K29" s="221" t="str">
        <f>IF($D29="","",IF($J29="","生年月日を入力",IF($J29&gt;設定!$G$24,"生年月日を訂正",IF($J29&gt;設定!$G$23,"C",IF($J29&gt;設定!$G$22,"B",IF($J29&gt;=設定!$E$22,"A","生年月日を訂正"))))))</f>
        <v/>
      </c>
      <c r="M29" s="143">
        <v>31</v>
      </c>
      <c r="N29" s="293" t="str">
        <f t="shared" si="2"/>
        <v>錦台</v>
      </c>
      <c r="O29" s="294"/>
      <c r="P29" s="145"/>
    </row>
    <row r="30" spans="2:16" ht="15" customHeight="1">
      <c r="B30" s="10">
        <v>27</v>
      </c>
      <c r="C30" s="59" t="str">
        <f t="shared" si="1"/>
        <v/>
      </c>
      <c r="D30" s="51"/>
      <c r="E30" s="51"/>
      <c r="F30" s="51"/>
      <c r="G30" s="51"/>
      <c r="H30" s="47" t="str">
        <f>IF($M$2="","",VLOOKUP($M$2,学校番号,設定!$J$1,FALSE))</f>
        <v/>
      </c>
      <c r="I30" s="147"/>
      <c r="J30" s="231"/>
      <c r="K30" s="221" t="str">
        <f>IF($D30="","",IF($J30="","生年月日を入力",IF($J30&gt;設定!$G$24,"生年月日を訂正",IF($J30&gt;設定!$G$23,"C",IF($J30&gt;設定!$G$22,"B",IF($J30&gt;=設定!$E$22,"A","生年月日を訂正"))))))</f>
        <v/>
      </c>
      <c r="M30" s="143">
        <v>33</v>
      </c>
      <c r="N30" s="293" t="str">
        <f t="shared" si="2"/>
        <v>菅田</v>
      </c>
      <c r="O30" s="294"/>
      <c r="P30" s="145"/>
    </row>
    <row r="31" spans="2:16" ht="15" customHeight="1">
      <c r="B31" s="10">
        <v>28</v>
      </c>
      <c r="C31" s="59" t="str">
        <f t="shared" si="1"/>
        <v/>
      </c>
      <c r="D31" s="51"/>
      <c r="E31" s="51"/>
      <c r="F31" s="51"/>
      <c r="G31" s="51"/>
      <c r="H31" s="47" t="str">
        <f>IF($M$2="","",VLOOKUP($M$2,学校番号,設定!$J$1,FALSE))</f>
        <v/>
      </c>
      <c r="I31" s="147"/>
      <c r="J31" s="231"/>
      <c r="K31" s="221" t="str">
        <f>IF($D31="","",IF($J31="","生年月日を入力",IF($J31&gt;設定!$G$24,"生年月日を訂正",IF($J31&gt;設定!$G$23,"C",IF($J31&gt;設定!$G$22,"B",IF($J31&gt;=設定!$E$22,"A","生年月日を訂正"))))))</f>
        <v/>
      </c>
      <c r="M31" s="143">
        <v>35</v>
      </c>
      <c r="N31" s="293" t="str">
        <f t="shared" si="2"/>
        <v>老松</v>
      </c>
      <c r="O31" s="294"/>
      <c r="P31" s="145"/>
    </row>
    <row r="32" spans="2:16" ht="15" customHeight="1">
      <c r="B32" s="11">
        <v>29</v>
      </c>
      <c r="C32" s="60" t="str">
        <f t="shared" si="1"/>
        <v/>
      </c>
      <c r="D32" s="52"/>
      <c r="E32" s="52"/>
      <c r="F32" s="52"/>
      <c r="G32" s="52"/>
      <c r="H32" s="48" t="str">
        <f>IF($M$2="","",VLOOKUP($M$2,学校番号,設定!$J$1,FALSE))</f>
        <v/>
      </c>
      <c r="I32" s="148"/>
      <c r="J32" s="232"/>
      <c r="K32" s="222" t="str">
        <f>IF($D32="","",IF($J32="","生年月日を入力",IF($J32&gt;設定!$G$24,"生年月日を訂正",IF($J32&gt;設定!$G$23,"C",IF($J32&gt;設定!$G$22,"B",IF($J32&gt;=設定!$E$22,"A","生年月日を訂正"))))))</f>
        <v/>
      </c>
      <c r="M32" s="143">
        <v>37</v>
      </c>
      <c r="N32" s="293" t="str">
        <f t="shared" si="2"/>
        <v>岡野</v>
      </c>
      <c r="O32" s="294"/>
      <c r="P32" s="145"/>
    </row>
    <row r="33" spans="2:16" ht="15" customHeight="1">
      <c r="B33" s="12">
        <v>30</v>
      </c>
      <c r="C33" s="61" t="str">
        <f t="shared" si="1"/>
        <v/>
      </c>
      <c r="D33" s="53"/>
      <c r="E33" s="53"/>
      <c r="F33" s="53"/>
      <c r="G33" s="53"/>
      <c r="H33" s="49" t="str">
        <f>IF($M$2="","",VLOOKUP($M$2,学校番号,設定!$J$1,FALSE))</f>
        <v/>
      </c>
      <c r="I33" s="149"/>
      <c r="J33" s="230"/>
      <c r="K33" s="223" t="str">
        <f>IF($D33="","",IF($J33="","生年月日を入力",IF($J33&gt;設定!$G$24,"生年月日を訂正",IF($J33&gt;設定!$G$23,"C",IF($J33&gt;設定!$G$22,"B",IF($J33&gt;=設定!$E$22,"A","生年月日を訂正"))))))</f>
        <v/>
      </c>
      <c r="M33" s="143">
        <v>39</v>
      </c>
      <c r="N33" s="293" t="str">
        <f t="shared" si="2"/>
        <v>横浜西</v>
      </c>
      <c r="O33" s="294"/>
      <c r="P33" s="145"/>
    </row>
    <row r="34" spans="2:16" ht="15" customHeight="1">
      <c r="B34" s="10">
        <v>31</v>
      </c>
      <c r="C34" s="59" t="str">
        <f t="shared" si="1"/>
        <v/>
      </c>
      <c r="D34" s="51"/>
      <c r="E34" s="51"/>
      <c r="F34" s="51"/>
      <c r="G34" s="51"/>
      <c r="H34" s="47" t="str">
        <f>IF($M$2="","",VLOOKUP($M$2,学校番号,設定!$J$1,FALSE))</f>
        <v/>
      </c>
      <c r="I34" s="147"/>
      <c r="J34" s="231"/>
      <c r="K34" s="221" t="str">
        <f>IF($D34="","",IF($J34="","生年月日を入力",IF($J34&gt;設定!$G$24,"生年月日を訂正",IF($J34&gt;設定!$G$23,"C",IF($J34&gt;設定!$G$22,"B",IF($J34&gt;=設定!$E$22,"A","生年月日を訂正"))))))</f>
        <v/>
      </c>
      <c r="M34" s="143">
        <v>41</v>
      </c>
      <c r="N34" s="293" t="str">
        <f t="shared" si="2"/>
        <v>軽井沢</v>
      </c>
      <c r="O34" s="294"/>
      <c r="P34" s="145"/>
    </row>
    <row r="35" spans="2:16" ht="15" customHeight="1">
      <c r="B35" s="10">
        <v>32</v>
      </c>
      <c r="C35" s="59" t="str">
        <f t="shared" si="1"/>
        <v/>
      </c>
      <c r="D35" s="51"/>
      <c r="E35" s="51"/>
      <c r="F35" s="51"/>
      <c r="G35" s="51"/>
      <c r="H35" s="47" t="str">
        <f>IF($M$2="","",VLOOKUP($M$2,学校番号,設定!$J$1,FALSE))</f>
        <v/>
      </c>
      <c r="I35" s="147"/>
      <c r="J35" s="231"/>
      <c r="K35" s="221" t="str">
        <f>IF($D35="","",IF($J35="","生年月日を入力",IF($J35&gt;設定!$G$24,"生年月日を訂正",IF($J35&gt;設定!$G$23,"C",IF($J35&gt;設定!$G$22,"B",IF($J35&gt;=設定!$E$22,"A","生年月日を訂正"))))))</f>
        <v/>
      </c>
      <c r="M35" s="143">
        <v>43</v>
      </c>
      <c r="N35" s="293" t="str">
        <f t="shared" si="2"/>
        <v>岩井原</v>
      </c>
      <c r="O35" s="294"/>
      <c r="P35" s="145"/>
    </row>
    <row r="36" spans="2:16" ht="15" customHeight="1">
      <c r="B36" s="10">
        <v>33</v>
      </c>
      <c r="C36" s="59" t="str">
        <f t="shared" si="1"/>
        <v/>
      </c>
      <c r="D36" s="51"/>
      <c r="E36" s="51"/>
      <c r="F36" s="51"/>
      <c r="G36" s="51"/>
      <c r="H36" s="47" t="str">
        <f>IF($M$2="","",VLOOKUP($M$2,学校番号,設定!$J$1,FALSE))</f>
        <v/>
      </c>
      <c r="I36" s="147"/>
      <c r="J36" s="231"/>
      <c r="K36" s="221" t="str">
        <f>IF($D36="","",IF($J36="","生年月日を入力",IF($J36&gt;設定!$G$24,"生年月日を訂正",IF($J36&gt;設定!$G$23,"C",IF($J36&gt;設定!$G$22,"B",IF($J36&gt;=設定!$E$22,"A","生年月日を訂正"))))))</f>
        <v/>
      </c>
      <c r="M36" s="143">
        <v>45</v>
      </c>
      <c r="N36" s="293" t="str">
        <f t="shared" si="2"/>
        <v/>
      </c>
      <c r="O36" s="294"/>
      <c r="P36" s="145"/>
    </row>
    <row r="37" spans="2:16" ht="15" customHeight="1">
      <c r="B37" s="11">
        <v>34</v>
      </c>
      <c r="C37" s="60" t="str">
        <f t="shared" si="1"/>
        <v/>
      </c>
      <c r="D37" s="52"/>
      <c r="E37" s="52"/>
      <c r="F37" s="52"/>
      <c r="G37" s="52"/>
      <c r="H37" s="48" t="str">
        <f>IF($M$2="","",VLOOKUP($M$2,学校番号,設定!$J$1,FALSE))</f>
        <v/>
      </c>
      <c r="I37" s="148"/>
      <c r="J37" s="232"/>
      <c r="K37" s="222" t="str">
        <f>IF($D37="","",IF($J37="","生年月日を入力",IF($J37&gt;設定!$G$24,"生年月日を訂正",IF($J37&gt;設定!$G$23,"C",IF($J37&gt;設定!$G$22,"B",IF($J37&gt;=設定!$E$22,"A","生年月日を訂正"))))))</f>
        <v/>
      </c>
      <c r="M37" s="143">
        <v>47</v>
      </c>
      <c r="N37" s="293" t="str">
        <f t="shared" si="2"/>
        <v>港</v>
      </c>
      <c r="O37" s="294"/>
      <c r="P37" s="145"/>
    </row>
    <row r="38" spans="2:16" ht="15" customHeight="1">
      <c r="B38" s="12">
        <v>35</v>
      </c>
      <c r="C38" s="61" t="str">
        <f t="shared" si="1"/>
        <v/>
      </c>
      <c r="D38" s="53"/>
      <c r="E38" s="53"/>
      <c r="F38" s="53"/>
      <c r="G38" s="53"/>
      <c r="H38" s="49" t="str">
        <f>IF($M$2="","",VLOOKUP($M$2,学校番号,設定!$J$1,FALSE))</f>
        <v/>
      </c>
      <c r="I38" s="149"/>
      <c r="J38" s="230"/>
      <c r="K38" s="223" t="str">
        <f>IF($D38="","",IF($J38="","生年月日を入力",IF($J38&gt;設定!$G$24,"生年月日を訂正",IF($J38&gt;設定!$G$23,"C",IF($J38&gt;設定!$G$22,"B",IF($J38&gt;=設定!$E$22,"A","生年月日を訂正"))))))</f>
        <v/>
      </c>
      <c r="M38" s="143">
        <v>49</v>
      </c>
      <c r="N38" s="293" t="str">
        <f t="shared" si="2"/>
        <v>横浜吉田</v>
      </c>
      <c r="O38" s="294"/>
      <c r="P38" s="145"/>
    </row>
    <row r="39" spans="2:16" ht="15" customHeight="1">
      <c r="B39" s="10">
        <v>36</v>
      </c>
      <c r="C39" s="59" t="str">
        <f t="shared" si="1"/>
        <v/>
      </c>
      <c r="D39" s="51"/>
      <c r="E39" s="51"/>
      <c r="F39" s="51"/>
      <c r="G39" s="51"/>
      <c r="H39" s="47" t="str">
        <f>IF($M$2="","",VLOOKUP($M$2,学校番号,設定!$J$1,FALSE))</f>
        <v/>
      </c>
      <c r="I39" s="147"/>
      <c r="J39" s="231"/>
      <c r="K39" s="221" t="str">
        <f>IF($D39="","",IF($J39="","生年月日を入力",IF($J39&gt;設定!$G$24,"生年月日を訂正",IF($J39&gt;設定!$G$23,"C",IF($J39&gt;設定!$G$22,"B",IF($J39&gt;=設定!$E$22,"A","生年月日を訂正"))))))</f>
        <v/>
      </c>
      <c r="M39" s="143">
        <v>51</v>
      </c>
      <c r="N39" s="293" t="str">
        <f t="shared" si="2"/>
        <v>大鳥</v>
      </c>
      <c r="O39" s="294"/>
      <c r="P39" s="145"/>
    </row>
    <row r="40" spans="2:16" ht="15" customHeight="1">
      <c r="B40" s="10">
        <v>37</v>
      </c>
      <c r="C40" s="59" t="str">
        <f t="shared" si="1"/>
        <v/>
      </c>
      <c r="D40" s="51"/>
      <c r="E40" s="51"/>
      <c r="F40" s="51"/>
      <c r="G40" s="51"/>
      <c r="H40" s="47" t="str">
        <f>IF($M$2="","",VLOOKUP($M$2,学校番号,設定!$J$1,FALSE))</f>
        <v/>
      </c>
      <c r="I40" s="147"/>
      <c r="J40" s="231"/>
      <c r="K40" s="221" t="str">
        <f>IF($D40="","",IF($J40="","生年月日を入力",IF($J40&gt;設定!$G$24,"生年月日を訂正",IF($J40&gt;設定!$G$23,"C",IF($J40&gt;設定!$G$22,"B",IF($J40&gt;=設定!$E$22,"A","生年月日を訂正"))))))</f>
        <v/>
      </c>
      <c r="M40" s="143">
        <v>53</v>
      </c>
      <c r="N40" s="293" t="str">
        <f t="shared" si="2"/>
        <v/>
      </c>
      <c r="O40" s="294"/>
      <c r="P40" s="145"/>
    </row>
    <row r="41" spans="2:16" ht="15" customHeight="1">
      <c r="B41" s="10">
        <v>38</v>
      </c>
      <c r="C41" s="59" t="str">
        <f t="shared" si="1"/>
        <v/>
      </c>
      <c r="D41" s="51"/>
      <c r="E41" s="51"/>
      <c r="F41" s="51"/>
      <c r="G41" s="51"/>
      <c r="H41" s="47" t="str">
        <f>IF($M$2="","",VLOOKUP($M$2,学校番号,設定!$J$1,FALSE))</f>
        <v/>
      </c>
      <c r="I41" s="147"/>
      <c r="J41" s="231"/>
      <c r="K41" s="221" t="str">
        <f>IF($D41="","",IF($J41="","生年月日を入力",IF($J41&gt;設定!$G$24,"生年月日を訂正",IF($J41&gt;設定!$G$23,"C",IF($J41&gt;設定!$G$22,"B",IF($J41&gt;=設定!$E$22,"A","生年月日を訂正"))))))</f>
        <v/>
      </c>
      <c r="M41" s="143">
        <v>55</v>
      </c>
      <c r="N41" s="293" t="str">
        <f t="shared" si="2"/>
        <v>仲尾台</v>
      </c>
      <c r="O41" s="294"/>
      <c r="P41" s="145"/>
    </row>
    <row r="42" spans="2:16" ht="15" customHeight="1">
      <c r="B42" s="11">
        <v>39</v>
      </c>
      <c r="C42" s="60" t="str">
        <f t="shared" si="1"/>
        <v/>
      </c>
      <c r="D42" s="52"/>
      <c r="E42" s="52"/>
      <c r="F42" s="52"/>
      <c r="G42" s="52"/>
      <c r="H42" s="48" t="str">
        <f>IF($M$2="","",VLOOKUP($M$2,学校番号,設定!$J$1,FALSE))</f>
        <v/>
      </c>
      <c r="I42" s="148"/>
      <c r="J42" s="232"/>
      <c r="K42" s="222" t="str">
        <f>IF($D42="","",IF($J42="","生年月日を入力",IF($J42&gt;設定!$G$24,"生年月日を訂正",IF($J42&gt;設定!$G$23,"C",IF($J42&gt;設定!$G$22,"B",IF($J42&gt;=設定!$E$22,"A","生年月日を訂正"))))))</f>
        <v/>
      </c>
      <c r="M42" s="143">
        <v>57</v>
      </c>
      <c r="N42" s="293" t="str">
        <f t="shared" si="2"/>
        <v>本牧</v>
      </c>
      <c r="O42" s="294"/>
      <c r="P42" s="145"/>
    </row>
    <row r="43" spans="2:16" ht="15" customHeight="1">
      <c r="B43" s="12">
        <v>40</v>
      </c>
      <c r="C43" s="61" t="str">
        <f t="shared" si="1"/>
        <v/>
      </c>
      <c r="D43" s="53"/>
      <c r="E43" s="53"/>
      <c r="F43" s="53"/>
      <c r="G43" s="53"/>
      <c r="H43" s="49" t="str">
        <f>IF($M$2="","",VLOOKUP($M$2,学校番号,設定!$J$1,FALSE))</f>
        <v/>
      </c>
      <c r="I43" s="149"/>
      <c r="J43" s="230"/>
      <c r="K43" s="223" t="str">
        <f>IF($D43="","",IF($J43="","生年月日を入力",IF($J43&gt;設定!$G$24,"生年月日を訂正",IF($J43&gt;設定!$G$23,"C",IF($J43&gt;設定!$G$22,"B",IF($J43&gt;=設定!$E$22,"A","生年月日を訂正"))))))</f>
        <v/>
      </c>
      <c r="M43" s="143">
        <v>59</v>
      </c>
      <c r="N43" s="293" t="str">
        <f t="shared" si="2"/>
        <v>共進</v>
      </c>
      <c r="O43" s="294"/>
      <c r="P43" s="145"/>
    </row>
    <row r="44" spans="2:16" ht="15" customHeight="1">
      <c r="B44" s="10">
        <v>41</v>
      </c>
      <c r="C44" s="59" t="str">
        <f t="shared" si="1"/>
        <v/>
      </c>
      <c r="D44" s="51"/>
      <c r="E44" s="51"/>
      <c r="F44" s="51"/>
      <c r="G44" s="51"/>
      <c r="H44" s="47" t="str">
        <f>IF($M$2="","",VLOOKUP($M$2,学校番号,設定!$J$1,FALSE))</f>
        <v/>
      </c>
      <c r="I44" s="147"/>
      <c r="J44" s="231"/>
      <c r="K44" s="221" t="str">
        <f>IF($D44="","",IF($J44="","生年月日を入力",IF($J44&gt;設定!$G$24,"生年月日を訂正",IF($J44&gt;設定!$G$23,"C",IF($J44&gt;設定!$G$22,"B",IF($J44&gt;=設定!$E$22,"A","生年月日を訂正"))))))</f>
        <v/>
      </c>
      <c r="M44" s="143">
        <v>61</v>
      </c>
      <c r="N44" s="293" t="str">
        <f t="shared" si="2"/>
        <v>平楽</v>
      </c>
      <c r="O44" s="294"/>
      <c r="P44" s="145"/>
    </row>
    <row r="45" spans="2:16" ht="15" customHeight="1">
      <c r="B45" s="10">
        <v>42</v>
      </c>
      <c r="C45" s="59" t="str">
        <f t="shared" si="1"/>
        <v/>
      </c>
      <c r="D45" s="51"/>
      <c r="E45" s="51"/>
      <c r="F45" s="51"/>
      <c r="G45" s="51"/>
      <c r="H45" s="47" t="str">
        <f>IF($M$2="","",VLOOKUP($M$2,学校番号,設定!$J$1,FALSE))</f>
        <v/>
      </c>
      <c r="I45" s="147"/>
      <c r="J45" s="231"/>
      <c r="K45" s="221" t="str">
        <f>IF($D45="","",IF($J45="","生年月日を入力",IF($J45&gt;設定!$G$24,"生年月日を訂正",IF($J45&gt;設定!$G$23,"C",IF($J45&gt;設定!$G$22,"B",IF($J45&gt;=設定!$E$22,"A","生年月日を訂正"))))))</f>
        <v/>
      </c>
      <c r="M45" s="143">
        <v>63</v>
      </c>
      <c r="N45" s="293" t="str">
        <f t="shared" si="2"/>
        <v>蒔田</v>
      </c>
      <c r="O45" s="294"/>
      <c r="P45" s="145"/>
    </row>
    <row r="46" spans="2:16" ht="15" customHeight="1">
      <c r="B46" s="10">
        <v>43</v>
      </c>
      <c r="C46" s="59" t="str">
        <f t="shared" si="1"/>
        <v/>
      </c>
      <c r="D46" s="51"/>
      <c r="E46" s="51"/>
      <c r="F46" s="51"/>
      <c r="G46" s="51"/>
      <c r="H46" s="47" t="str">
        <f>IF($M$2="","",VLOOKUP($M$2,学校番号,設定!$J$1,FALSE))</f>
        <v/>
      </c>
      <c r="I46" s="147"/>
      <c r="J46" s="231"/>
      <c r="K46" s="221" t="str">
        <f>IF($D46="","",IF($J46="","生年月日を入力",IF($J46&gt;設定!$G$24,"生年月日を訂正",IF($J46&gt;設定!$G$23,"C",IF($J46&gt;設定!$G$22,"B",IF($J46&gt;=設定!$E$22,"A","生年月日を訂正"))))))</f>
        <v/>
      </c>
      <c r="M46" s="143">
        <v>65</v>
      </c>
      <c r="N46" s="293" t="str">
        <f t="shared" si="2"/>
        <v>横浜南</v>
      </c>
      <c r="O46" s="294"/>
      <c r="P46" s="145"/>
    </row>
    <row r="47" spans="2:16" ht="15" customHeight="1">
      <c r="B47" s="11">
        <v>44</v>
      </c>
      <c r="C47" s="60" t="str">
        <f t="shared" si="1"/>
        <v/>
      </c>
      <c r="D47" s="52"/>
      <c r="E47" s="52"/>
      <c r="F47" s="52"/>
      <c r="G47" s="52"/>
      <c r="H47" s="48" t="str">
        <f>IF($M$2="","",VLOOKUP($M$2,学校番号,設定!$J$1,FALSE))</f>
        <v/>
      </c>
      <c r="I47" s="148"/>
      <c r="J47" s="232"/>
      <c r="K47" s="222" t="str">
        <f>IF($D47="","",IF($J47="","生年月日を入力",IF($J47&gt;設定!$G$24,"生年月日を訂正",IF($J47&gt;設定!$G$23,"C",IF($J47&gt;設定!$G$22,"B",IF($J47&gt;=設定!$E$22,"A","生年月日を訂正"))))))</f>
        <v/>
      </c>
      <c r="M47" s="143">
        <v>67</v>
      </c>
      <c r="N47" s="293" t="str">
        <f t="shared" si="2"/>
        <v>横浜南が丘</v>
      </c>
      <c r="O47" s="294"/>
      <c r="P47" s="145"/>
    </row>
    <row r="48" spans="2:16" ht="15" customHeight="1">
      <c r="B48" s="12">
        <v>45</v>
      </c>
      <c r="C48" s="61" t="str">
        <f t="shared" si="1"/>
        <v/>
      </c>
      <c r="D48" s="53"/>
      <c r="E48" s="53"/>
      <c r="F48" s="53"/>
      <c r="G48" s="53"/>
      <c r="H48" s="49" t="str">
        <f>IF($M$2="","",VLOOKUP($M$2,学校番号,設定!$J$1,FALSE))</f>
        <v/>
      </c>
      <c r="I48" s="149"/>
      <c r="J48" s="230"/>
      <c r="K48" s="223" t="str">
        <f>IF($D48="","",IF($J48="","生年月日を入力",IF($J48&gt;設定!$G$24,"生年月日を訂正",IF($J48&gt;設定!$G$23,"C",IF($J48&gt;設定!$G$22,"B",IF($J48&gt;=設定!$E$22,"A","生年月日を訂正"))))))</f>
        <v/>
      </c>
      <c r="M48" s="143">
        <v>69</v>
      </c>
      <c r="N48" s="293" t="str">
        <f t="shared" si="2"/>
        <v>永田</v>
      </c>
      <c r="O48" s="294"/>
      <c r="P48" s="145"/>
    </row>
    <row r="49" spans="2:16" ht="15" customHeight="1">
      <c r="B49" s="10">
        <v>46</v>
      </c>
      <c r="C49" s="59" t="str">
        <f t="shared" si="1"/>
        <v/>
      </c>
      <c r="D49" s="51"/>
      <c r="E49" s="51"/>
      <c r="F49" s="51"/>
      <c r="G49" s="51"/>
      <c r="H49" s="47" t="str">
        <f>IF($M$2="","",VLOOKUP($M$2,学校番号,設定!$J$1,FALSE))</f>
        <v/>
      </c>
      <c r="I49" s="147"/>
      <c r="J49" s="231"/>
      <c r="K49" s="221" t="str">
        <f>IF($D49="","",IF($J49="","生年月日を入力",IF($J49&gt;設定!$G$24,"生年月日を訂正",IF($J49&gt;設定!$G$23,"C",IF($J49&gt;設定!$G$22,"B",IF($J49&gt;=設定!$E$22,"A","生年月日を訂正"))))))</f>
        <v/>
      </c>
      <c r="M49" s="143">
        <v>71</v>
      </c>
      <c r="N49" s="293" t="str">
        <f t="shared" si="2"/>
        <v>六ツ川</v>
      </c>
      <c r="O49" s="294"/>
      <c r="P49" s="145"/>
    </row>
    <row r="50" spans="2:16" ht="15" customHeight="1">
      <c r="B50" s="10">
        <v>47</v>
      </c>
      <c r="C50" s="59" t="str">
        <f t="shared" si="1"/>
        <v/>
      </c>
      <c r="D50" s="51"/>
      <c r="E50" s="51"/>
      <c r="F50" s="51"/>
      <c r="G50" s="51"/>
      <c r="H50" s="47" t="str">
        <f>IF($M$2="","",VLOOKUP($M$2,学校番号,設定!$J$1,FALSE))</f>
        <v/>
      </c>
      <c r="I50" s="147"/>
      <c r="J50" s="231"/>
      <c r="K50" s="221" t="str">
        <f>IF($D50="","",IF($J50="","生年月日を入力",IF($J50&gt;設定!$G$24,"生年月日を訂正",IF($J50&gt;設定!$G$23,"C",IF($J50&gt;設定!$G$22,"B",IF($J50&gt;=設定!$E$22,"A","生年月日を訂正"))))))</f>
        <v/>
      </c>
      <c r="M50" s="143">
        <v>73</v>
      </c>
      <c r="N50" s="293" t="str">
        <f t="shared" si="2"/>
        <v>藤の木</v>
      </c>
      <c r="O50" s="294"/>
      <c r="P50" s="145"/>
    </row>
    <row r="51" spans="2:16" ht="15" customHeight="1">
      <c r="B51" s="10">
        <v>48</v>
      </c>
      <c r="C51" s="59" t="str">
        <f t="shared" si="1"/>
        <v/>
      </c>
      <c r="D51" s="51"/>
      <c r="E51" s="51"/>
      <c r="F51" s="51"/>
      <c r="G51" s="51"/>
      <c r="H51" s="47" t="str">
        <f>IF($M$2="","",VLOOKUP($M$2,学校番号,設定!$J$1,FALSE))</f>
        <v/>
      </c>
      <c r="I51" s="147"/>
      <c r="J51" s="231"/>
      <c r="K51" s="221" t="str">
        <f>IF($D51="","",IF($J51="","生年月日を入力",IF($J51&gt;設定!$G$24,"生年月日を訂正",IF($J51&gt;設定!$G$23,"C",IF($J51&gt;設定!$G$22,"B",IF($J51&gt;=設定!$E$22,"A","生年月日を訂正"))))))</f>
        <v/>
      </c>
      <c r="M51" s="143">
        <v>75</v>
      </c>
      <c r="N51" s="293" t="str">
        <f t="shared" si="2"/>
        <v>港南</v>
      </c>
      <c r="O51" s="294"/>
      <c r="P51" s="145"/>
    </row>
    <row r="52" spans="2:16" ht="15" customHeight="1">
      <c r="B52" s="11">
        <v>49</v>
      </c>
      <c r="C52" s="60" t="str">
        <f t="shared" si="1"/>
        <v/>
      </c>
      <c r="D52" s="52"/>
      <c r="E52" s="52"/>
      <c r="F52" s="52"/>
      <c r="G52" s="52"/>
      <c r="H52" s="48" t="str">
        <f>IF($M$2="","",VLOOKUP($M$2,学校番号,設定!$J$1,FALSE))</f>
        <v/>
      </c>
      <c r="I52" s="148"/>
      <c r="J52" s="232"/>
      <c r="K52" s="222" t="str">
        <f>IF($D52="","",IF($J52="","生年月日を入力",IF($J52&gt;設定!$G$24,"生年月日を訂正",IF($J52&gt;設定!$G$23,"C",IF($J52&gt;設定!$G$22,"B",IF($J52&gt;=設定!$E$22,"A","生年月日を訂正"))))))</f>
        <v/>
      </c>
      <c r="M52" s="143">
        <v>77</v>
      </c>
      <c r="N52" s="293" t="str">
        <f t="shared" si="2"/>
        <v>上永谷</v>
      </c>
      <c r="O52" s="294"/>
      <c r="P52" s="145"/>
    </row>
    <row r="53" spans="2:16" ht="15" customHeight="1">
      <c r="B53" s="12">
        <v>50</v>
      </c>
      <c r="C53" s="61" t="str">
        <f t="shared" si="1"/>
        <v/>
      </c>
      <c r="D53" s="53"/>
      <c r="E53" s="53"/>
      <c r="F53" s="53"/>
      <c r="G53" s="53"/>
      <c r="H53" s="49" t="str">
        <f>IF($M$2="","",VLOOKUP($M$2,学校番号,設定!$J$1,FALSE))</f>
        <v/>
      </c>
      <c r="I53" s="149"/>
      <c r="J53" s="230"/>
      <c r="K53" s="223" t="str">
        <f>IF($D53="","",IF($J53="","生年月日を入力",IF($J53&gt;設定!$G$24,"生年月日を訂正",IF($J53&gt;設定!$G$23,"C",IF($J53&gt;設定!$G$22,"B",IF($J53&gt;=設定!$E$22,"A","生年月日を訂正"))))))</f>
        <v/>
      </c>
      <c r="M53" s="143">
        <v>79</v>
      </c>
      <c r="N53" s="293" t="str">
        <f t="shared" si="2"/>
        <v>笹下</v>
      </c>
      <c r="O53" s="294"/>
      <c r="P53" s="145"/>
    </row>
    <row r="54" spans="2:16" ht="15" customHeight="1">
      <c r="B54" s="10">
        <v>51</v>
      </c>
      <c r="C54" s="59" t="str">
        <f t="shared" si="1"/>
        <v/>
      </c>
      <c r="D54" s="51"/>
      <c r="E54" s="51"/>
      <c r="F54" s="51"/>
      <c r="G54" s="51"/>
      <c r="H54" s="47" t="str">
        <f>IF($M$2="","",VLOOKUP($M$2,学校番号,設定!$J$1,FALSE))</f>
        <v/>
      </c>
      <c r="I54" s="147"/>
      <c r="J54" s="231"/>
      <c r="K54" s="221" t="str">
        <f>IF($D54="","",IF($J54="","生年月日を入力",IF($J54&gt;設定!$G$24,"生年月日を訂正",IF($J54&gt;設定!$G$23,"C",IF($J54&gt;設定!$G$22,"B",IF($J54&gt;=設定!$E$22,"A","生年月日を訂正"))))))</f>
        <v/>
      </c>
      <c r="M54" s="143">
        <v>81</v>
      </c>
      <c r="N54" s="293" t="str">
        <f t="shared" si="2"/>
        <v>野庭</v>
      </c>
      <c r="O54" s="294"/>
      <c r="P54" s="145"/>
    </row>
    <row r="55" spans="2:16" ht="15" customHeight="1">
      <c r="B55" s="10">
        <v>52</v>
      </c>
      <c r="C55" s="59" t="str">
        <f t="shared" si="1"/>
        <v/>
      </c>
      <c r="D55" s="51"/>
      <c r="E55" s="51"/>
      <c r="F55" s="51"/>
      <c r="G55" s="51"/>
      <c r="H55" s="47" t="str">
        <f>IF($M$2="","",VLOOKUP($M$2,学校番号,設定!$J$1,FALSE))</f>
        <v/>
      </c>
      <c r="I55" s="147"/>
      <c r="J55" s="231"/>
      <c r="K55" s="221" t="str">
        <f>IF($D55="","",IF($J55="","生年月日を入力",IF($J55&gt;設定!$G$24,"生年月日を訂正",IF($J55&gt;設定!$G$23,"C",IF($J55&gt;設定!$G$22,"B",IF($J55&gt;=設定!$E$22,"A","生年月日を訂正"))))))</f>
        <v/>
      </c>
      <c r="M55" s="143">
        <v>83</v>
      </c>
      <c r="N55" s="293" t="str">
        <f t="shared" si="2"/>
        <v>港南台第一</v>
      </c>
      <c r="O55" s="294"/>
      <c r="P55" s="145"/>
    </row>
    <row r="56" spans="2:16" ht="15" customHeight="1">
      <c r="B56" s="10">
        <v>53</v>
      </c>
      <c r="C56" s="59" t="str">
        <f t="shared" si="1"/>
        <v/>
      </c>
      <c r="D56" s="51"/>
      <c r="E56" s="51"/>
      <c r="F56" s="51"/>
      <c r="G56" s="51"/>
      <c r="H56" s="47" t="str">
        <f>IF($M$2="","",VLOOKUP($M$2,学校番号,設定!$J$1,FALSE))</f>
        <v/>
      </c>
      <c r="I56" s="147"/>
      <c r="J56" s="231"/>
      <c r="K56" s="221" t="str">
        <f>IF($D56="","",IF($J56="","生年月日を入力",IF($J56&gt;設定!$G$24,"生年月日を訂正",IF($J56&gt;設定!$G$23,"C",IF($J56&gt;設定!$G$22,"B",IF($J56&gt;=設定!$E$22,"A","生年月日を訂正"))))))</f>
        <v/>
      </c>
      <c r="M56" s="143">
        <v>85</v>
      </c>
      <c r="N56" s="293" t="str">
        <f t="shared" si="2"/>
        <v>芹が谷</v>
      </c>
      <c r="O56" s="294"/>
      <c r="P56" s="145"/>
    </row>
    <row r="57" spans="2:16" ht="15" customHeight="1">
      <c r="B57" s="11">
        <v>54</v>
      </c>
      <c r="C57" s="60" t="str">
        <f t="shared" si="1"/>
        <v/>
      </c>
      <c r="D57" s="52"/>
      <c r="E57" s="52"/>
      <c r="F57" s="52"/>
      <c r="G57" s="52"/>
      <c r="H57" s="48" t="str">
        <f>IF($M$2="","",VLOOKUP($M$2,学校番号,設定!$J$1,FALSE))</f>
        <v/>
      </c>
      <c r="I57" s="148"/>
      <c r="J57" s="232"/>
      <c r="K57" s="222" t="str">
        <f>IF($D57="","",IF($J57="","生年月日を入力",IF($J57&gt;設定!$G$24,"生年月日を訂正",IF($J57&gt;設定!$G$23,"C",IF($J57&gt;設定!$G$22,"B",IF($J57&gt;=設定!$E$22,"A","生年月日を訂正"))))))</f>
        <v/>
      </c>
      <c r="M57" s="143">
        <v>87</v>
      </c>
      <c r="N57" s="293" t="str">
        <f t="shared" si="2"/>
        <v>日限山</v>
      </c>
      <c r="O57" s="294"/>
      <c r="P57" s="145"/>
    </row>
    <row r="58" spans="2:16" ht="15" customHeight="1">
      <c r="B58" s="12">
        <v>55</v>
      </c>
      <c r="C58" s="61" t="str">
        <f t="shared" si="1"/>
        <v/>
      </c>
      <c r="D58" s="53"/>
      <c r="E58" s="53"/>
      <c r="F58" s="53"/>
      <c r="G58" s="53"/>
      <c r="H58" s="49" t="str">
        <f>IF($M$2="","",VLOOKUP($M$2,学校番号,設定!$J$1,FALSE))</f>
        <v/>
      </c>
      <c r="I58" s="149"/>
      <c r="J58" s="230"/>
      <c r="K58" s="223" t="str">
        <f>IF($D58="","",IF($J58="","生年月日を入力",IF($J58&gt;設定!$G$24,"生年月日を訂正",IF($J58&gt;設定!$G$23,"C",IF($J58&gt;設定!$G$22,"B",IF($J58&gt;=設定!$E$22,"A","生年月日を訂正"))))))</f>
        <v/>
      </c>
      <c r="M58" s="143">
        <v>89</v>
      </c>
      <c r="N58" s="293" t="str">
        <f t="shared" si="2"/>
        <v>日野南</v>
      </c>
      <c r="O58" s="294"/>
      <c r="P58" s="145"/>
    </row>
    <row r="59" spans="2:16" ht="15" customHeight="1">
      <c r="B59" s="10">
        <v>56</v>
      </c>
      <c r="C59" s="59" t="str">
        <f t="shared" si="1"/>
        <v/>
      </c>
      <c r="D59" s="51"/>
      <c r="E59" s="51"/>
      <c r="F59" s="51"/>
      <c r="G59" s="51"/>
      <c r="H59" s="47" t="str">
        <f>IF($M$2="","",VLOOKUP($M$2,学校番号,設定!$J$1,FALSE))</f>
        <v/>
      </c>
      <c r="I59" s="147"/>
      <c r="J59" s="231"/>
      <c r="K59" s="221" t="str">
        <f>IF($D59="","",IF($J59="","生年月日を入力",IF($J59&gt;設定!$G$24,"生年月日を訂正",IF($J59&gt;設定!$G$23,"C",IF($J59&gt;設定!$G$22,"B",IF($J59&gt;=設定!$E$22,"A","生年月日を訂正"))))))</f>
        <v/>
      </c>
      <c r="M59" s="143">
        <v>91</v>
      </c>
      <c r="N59" s="293" t="str">
        <f t="shared" si="2"/>
        <v>丸山台</v>
      </c>
      <c r="O59" s="294"/>
      <c r="P59" s="145"/>
    </row>
    <row r="60" spans="2:16" ht="15" customHeight="1">
      <c r="B60" s="10">
        <v>57</v>
      </c>
      <c r="C60" s="59" t="str">
        <f t="shared" si="1"/>
        <v/>
      </c>
      <c r="D60" s="51"/>
      <c r="E60" s="51"/>
      <c r="F60" s="51"/>
      <c r="G60" s="51"/>
      <c r="H60" s="47" t="str">
        <f>IF($M$2="","",VLOOKUP($M$2,学校番号,設定!$J$1,FALSE))</f>
        <v/>
      </c>
      <c r="I60" s="147"/>
      <c r="J60" s="231"/>
      <c r="K60" s="221" t="str">
        <f>IF($D60="","",IF($J60="","生年月日を入力",IF($J60&gt;設定!$G$24,"生年月日を訂正",IF($J60&gt;設定!$G$23,"C",IF($J60&gt;設定!$G$22,"B",IF($J60&gt;=設定!$E$22,"A","生年月日を訂正"))))))</f>
        <v/>
      </c>
      <c r="M60" s="143">
        <v>93</v>
      </c>
      <c r="N60" s="293" t="str">
        <f t="shared" si="2"/>
        <v>東永谷</v>
      </c>
      <c r="O60" s="294"/>
      <c r="P60" s="145"/>
    </row>
    <row r="61" spans="2:16" ht="15" customHeight="1">
      <c r="B61" s="10">
        <v>58</v>
      </c>
      <c r="C61" s="59" t="str">
        <f t="shared" si="1"/>
        <v/>
      </c>
      <c r="D61" s="51"/>
      <c r="E61" s="51"/>
      <c r="F61" s="51"/>
      <c r="G61" s="51"/>
      <c r="H61" s="47" t="str">
        <f>IF($M$2="","",VLOOKUP($M$2,学校番号,設定!$J$1,FALSE))</f>
        <v/>
      </c>
      <c r="I61" s="147"/>
      <c r="J61" s="231"/>
      <c r="K61" s="221" t="str">
        <f>IF($D61="","",IF($J61="","生年月日を入力",IF($J61&gt;設定!$G$24,"生年月日を訂正",IF($J61&gt;設定!$G$23,"C",IF($J61&gt;設定!$G$22,"B",IF($J61&gt;=設定!$E$22,"A","生年月日を訂正"))))))</f>
        <v/>
      </c>
      <c r="M61" s="143">
        <v>95</v>
      </c>
      <c r="N61" s="293" t="str">
        <f t="shared" si="2"/>
        <v>横浜南高附属</v>
      </c>
      <c r="O61" s="294"/>
      <c r="P61" s="145"/>
    </row>
    <row r="62" spans="2:16" ht="15" customHeight="1">
      <c r="B62" s="11">
        <v>59</v>
      </c>
      <c r="C62" s="60" t="str">
        <f t="shared" si="1"/>
        <v/>
      </c>
      <c r="D62" s="52"/>
      <c r="E62" s="52"/>
      <c r="F62" s="52"/>
      <c r="G62" s="52"/>
      <c r="H62" s="48" t="str">
        <f>IF($M$2="","",VLOOKUP($M$2,学校番号,設定!$J$1,FALSE))</f>
        <v/>
      </c>
      <c r="I62" s="148"/>
      <c r="J62" s="232"/>
      <c r="K62" s="222" t="str">
        <f>IF($D62="","",IF($J62="","生年月日を入力",IF($J62&gt;設定!$G$24,"生年月日を訂正",IF($J62&gt;設定!$G$23,"C",IF($J62&gt;設定!$G$22,"B",IF($J62&gt;=設定!$E$22,"A","生年月日を訂正"))))))</f>
        <v/>
      </c>
      <c r="M62" s="143">
        <v>97</v>
      </c>
      <c r="N62" s="293" t="str">
        <f t="shared" si="2"/>
        <v>岩崎</v>
      </c>
      <c r="O62" s="294"/>
      <c r="P62" s="145"/>
    </row>
    <row r="63" spans="2:16" ht="15" customHeight="1">
      <c r="B63" s="12">
        <v>60</v>
      </c>
      <c r="C63" s="61" t="str">
        <f t="shared" si="1"/>
        <v/>
      </c>
      <c r="D63" s="53"/>
      <c r="E63" s="53"/>
      <c r="F63" s="53"/>
      <c r="G63" s="53"/>
      <c r="H63" s="49" t="str">
        <f>IF($M$2="","",VLOOKUP($M$2,学校番号,設定!$J$1,FALSE))</f>
        <v/>
      </c>
      <c r="I63" s="149"/>
      <c r="J63" s="230"/>
      <c r="K63" s="223" t="str">
        <f>IF($D63="","",IF($J63="","生年月日を入力",IF($J63&gt;設定!$G$24,"生年月日を訂正",IF($J63&gt;設定!$G$23,"C",IF($J63&gt;設定!$G$22,"B",IF($J63&gt;=設定!$E$22,"A","生年月日を訂正"))))))</f>
        <v/>
      </c>
      <c r="M63" s="143">
        <v>99</v>
      </c>
      <c r="N63" s="293" t="str">
        <f t="shared" si="2"/>
        <v>保土ケ谷</v>
      </c>
      <c r="O63" s="294"/>
      <c r="P63" s="145"/>
    </row>
    <row r="64" spans="2:16" ht="15" customHeight="1">
      <c r="B64" s="10">
        <v>61</v>
      </c>
      <c r="C64" s="59" t="str">
        <f t="shared" si="1"/>
        <v/>
      </c>
      <c r="D64" s="51"/>
      <c r="E64" s="51"/>
      <c r="F64" s="51"/>
      <c r="G64" s="51"/>
      <c r="H64" s="47" t="str">
        <f>IF($M$2="","",VLOOKUP($M$2,学校番号,設定!$J$1,FALSE))</f>
        <v/>
      </c>
      <c r="I64" s="147"/>
      <c r="J64" s="231"/>
      <c r="K64" s="221" t="str">
        <f>IF($D64="","",IF($J64="","生年月日を入力",IF($J64&gt;設定!$G$24,"生年月日を訂正",IF($J64&gt;設定!$G$23,"C",IF($J64&gt;設定!$G$22,"B",IF($J64&gt;=設定!$E$22,"A","生年月日を訂正"))))))</f>
        <v/>
      </c>
      <c r="M64" s="143">
        <v>101</v>
      </c>
      <c r="N64" s="293" t="str">
        <f t="shared" si="2"/>
        <v>宮田</v>
      </c>
      <c r="O64" s="294"/>
      <c r="P64" s="145"/>
    </row>
    <row r="65" spans="2:16" ht="15" customHeight="1">
      <c r="B65" s="10">
        <v>62</v>
      </c>
      <c r="C65" s="59" t="str">
        <f t="shared" si="1"/>
        <v/>
      </c>
      <c r="D65" s="51"/>
      <c r="E65" s="51"/>
      <c r="F65" s="51"/>
      <c r="G65" s="51"/>
      <c r="H65" s="47" t="str">
        <f>IF($M$2="","",VLOOKUP($M$2,学校番号,設定!$J$1,FALSE))</f>
        <v/>
      </c>
      <c r="I65" s="147"/>
      <c r="J65" s="231"/>
      <c r="K65" s="221" t="str">
        <f>IF($D65="","",IF($J65="","生年月日を入力",IF($J65&gt;設定!$G$24,"生年月日を訂正",IF($J65&gt;設定!$G$23,"C",IF($J65&gt;設定!$G$22,"B",IF($J65&gt;=設定!$E$22,"A","生年月日を訂正"))))))</f>
        <v/>
      </c>
      <c r="M65" s="143">
        <v>103</v>
      </c>
      <c r="N65" s="293" t="str">
        <f t="shared" si="2"/>
        <v>西谷</v>
      </c>
      <c r="O65" s="294"/>
      <c r="P65" s="145"/>
    </row>
    <row r="66" spans="2:16" ht="15" customHeight="1">
      <c r="B66" s="10">
        <v>63</v>
      </c>
      <c r="C66" s="59" t="str">
        <f t="shared" si="1"/>
        <v/>
      </c>
      <c r="D66" s="51"/>
      <c r="E66" s="51"/>
      <c r="F66" s="51"/>
      <c r="G66" s="51"/>
      <c r="H66" s="47" t="str">
        <f>IF($M$2="","",VLOOKUP($M$2,学校番号,設定!$J$1,FALSE))</f>
        <v/>
      </c>
      <c r="I66" s="147"/>
      <c r="J66" s="231"/>
      <c r="K66" s="221" t="str">
        <f>IF($D66="","",IF($J66="","生年月日を入力",IF($J66&gt;設定!$G$24,"生年月日を訂正",IF($J66&gt;設定!$G$23,"C",IF($J66&gt;設定!$G$22,"B",IF($J66&gt;=設定!$E$22,"A","生年月日を訂正"))))))</f>
        <v/>
      </c>
      <c r="M66" s="143">
        <v>105</v>
      </c>
      <c r="N66" s="293" t="str">
        <f t="shared" si="2"/>
        <v>上菅田</v>
      </c>
      <c r="O66" s="294"/>
      <c r="P66" s="145"/>
    </row>
    <row r="67" spans="2:16" ht="15" customHeight="1">
      <c r="B67" s="11">
        <v>64</v>
      </c>
      <c r="C67" s="60" t="str">
        <f t="shared" si="1"/>
        <v/>
      </c>
      <c r="D67" s="52"/>
      <c r="E67" s="52"/>
      <c r="F67" s="52"/>
      <c r="G67" s="52"/>
      <c r="H67" s="48" t="str">
        <f>IF($M$2="","",VLOOKUP($M$2,学校番号,設定!$J$1,FALSE))</f>
        <v/>
      </c>
      <c r="I67" s="148"/>
      <c r="J67" s="232"/>
      <c r="K67" s="222" t="str">
        <f>IF($D67="","",IF($J67="","生年月日を入力",IF($J67&gt;設定!$G$24,"生年月日を訂正",IF($J67&gt;設定!$G$23,"C",IF($J67&gt;設定!$G$22,"B",IF($J67&gt;=設定!$E$22,"A","生年月日を訂正"))))))</f>
        <v/>
      </c>
      <c r="M67" s="143">
        <v>107</v>
      </c>
      <c r="N67" s="293" t="str">
        <f t="shared" si="2"/>
        <v>横浜橘</v>
      </c>
      <c r="O67" s="294"/>
      <c r="P67" s="145"/>
    </row>
    <row r="68" spans="2:16" ht="15" customHeight="1">
      <c r="B68" s="12">
        <v>65</v>
      </c>
      <c r="C68" s="61" t="str">
        <f t="shared" ref="C68:C131" si="3">IF($M$2="","",SUM($M$2*100,B68))</f>
        <v/>
      </c>
      <c r="D68" s="53"/>
      <c r="E68" s="53"/>
      <c r="F68" s="53"/>
      <c r="G68" s="53"/>
      <c r="H68" s="49" t="str">
        <f>IF($M$2="","",VLOOKUP($M$2,学校番号,設定!$J$1,FALSE))</f>
        <v/>
      </c>
      <c r="I68" s="149"/>
      <c r="J68" s="230"/>
      <c r="K68" s="223" t="str">
        <f>IF($D68="","",IF($J68="","生年月日を入力",IF($J68&gt;設定!$G$24,"生年月日を訂正",IF($J68&gt;設定!$G$23,"C",IF($J68&gt;設定!$G$22,"B",IF($J68&gt;=設定!$E$22,"A","生年月日を訂正"))))))</f>
        <v/>
      </c>
      <c r="M68" s="143">
        <v>109</v>
      </c>
      <c r="N68" s="293" t="str">
        <f t="shared" si="2"/>
        <v>新井</v>
      </c>
      <c r="O68" s="294"/>
      <c r="P68" s="145"/>
    </row>
    <row r="69" spans="2:16" ht="15" customHeight="1">
      <c r="B69" s="10">
        <v>66</v>
      </c>
      <c r="C69" s="59" t="str">
        <f t="shared" si="3"/>
        <v/>
      </c>
      <c r="D69" s="51"/>
      <c r="E69" s="51"/>
      <c r="F69" s="51"/>
      <c r="G69" s="51"/>
      <c r="H69" s="47" t="str">
        <f>IF($M$2="","",VLOOKUP($M$2,学校番号,設定!$J$1,FALSE))</f>
        <v/>
      </c>
      <c r="I69" s="147"/>
      <c r="J69" s="231"/>
      <c r="K69" s="221" t="str">
        <f>IF($D69="","",IF($J69="","生年月日を入力",IF($J69&gt;設定!$G$24,"生年月日を訂正",IF($J69&gt;設定!$G$23,"C",IF($J69&gt;設定!$G$22,"B",IF($J69&gt;=設定!$E$22,"A","生年月日を訂正"))))))</f>
        <v/>
      </c>
      <c r="M69" s="143">
        <v>111</v>
      </c>
      <c r="N69" s="293" t="str">
        <f t="shared" si="2"/>
        <v>境木</v>
      </c>
      <c r="O69" s="294"/>
      <c r="P69" s="145"/>
    </row>
    <row r="70" spans="2:16" ht="15" customHeight="1">
      <c r="B70" s="10">
        <v>67</v>
      </c>
      <c r="C70" s="59" t="str">
        <f t="shared" si="3"/>
        <v/>
      </c>
      <c r="D70" s="51"/>
      <c r="E70" s="51"/>
      <c r="F70" s="51"/>
      <c r="G70" s="51"/>
      <c r="H70" s="47" t="str">
        <f>IF($M$2="","",VLOOKUP($M$2,学校番号,設定!$J$1,FALSE))</f>
        <v/>
      </c>
      <c r="I70" s="147"/>
      <c r="J70" s="231"/>
      <c r="K70" s="221" t="str">
        <f>IF($D70="","",IF($J70="","生年月日を入力",IF($J70&gt;設定!$G$24,"生年月日を訂正",IF($J70&gt;設定!$G$23,"C",IF($J70&gt;設定!$G$22,"B",IF($J70&gt;=設定!$E$22,"A","生年月日を訂正"))))))</f>
        <v/>
      </c>
      <c r="M70" s="143">
        <v>113</v>
      </c>
      <c r="N70" s="293" t="str">
        <f t="shared" si="2"/>
        <v>横浜ろう特支</v>
      </c>
      <c r="O70" s="294"/>
      <c r="P70" s="145"/>
    </row>
    <row r="71" spans="2:16" ht="15" customHeight="1">
      <c r="B71" s="10">
        <v>68</v>
      </c>
      <c r="C71" s="59" t="str">
        <f t="shared" si="3"/>
        <v/>
      </c>
      <c r="D71" s="51"/>
      <c r="E71" s="51"/>
      <c r="F71" s="51"/>
      <c r="G71" s="51"/>
      <c r="H71" s="47" t="str">
        <f>IF($M$2="","",VLOOKUP($M$2,学校番号,設定!$J$1,FALSE))</f>
        <v/>
      </c>
      <c r="I71" s="147"/>
      <c r="J71" s="231"/>
      <c r="K71" s="221" t="str">
        <f>IF($D71="","",IF($J71="","生年月日を入力",IF($J71&gt;設定!$G$24,"生年月日を訂正",IF($J71&gt;設定!$G$23,"C",IF($J71&gt;設定!$G$22,"B",IF($J71&gt;=設定!$E$22,"A","生年月日を訂正"))))))</f>
        <v/>
      </c>
      <c r="M71" s="143">
        <v>115</v>
      </c>
      <c r="N71" s="293" t="str">
        <f t="shared" si="2"/>
        <v>鶴ケ峯</v>
      </c>
      <c r="O71" s="294"/>
      <c r="P71" s="145"/>
    </row>
    <row r="72" spans="2:16" ht="15" customHeight="1">
      <c r="B72" s="11">
        <v>69</v>
      </c>
      <c r="C72" s="60" t="str">
        <f t="shared" si="3"/>
        <v/>
      </c>
      <c r="D72" s="52"/>
      <c r="E72" s="52"/>
      <c r="F72" s="52"/>
      <c r="G72" s="52"/>
      <c r="H72" s="48" t="str">
        <f>IF($M$2="","",VLOOKUP($M$2,学校番号,設定!$J$1,FALSE))</f>
        <v/>
      </c>
      <c r="I72" s="148"/>
      <c r="J72" s="232"/>
      <c r="K72" s="222" t="str">
        <f>IF($D72="","",IF($J72="","生年月日を入力",IF($J72&gt;設定!$G$24,"生年月日を訂正",IF($J72&gt;設定!$G$23,"C",IF($J72&gt;設定!$G$22,"B",IF($J72&gt;=設定!$E$22,"A","生年月日を訂正"))))))</f>
        <v/>
      </c>
      <c r="M72" s="143">
        <v>117</v>
      </c>
      <c r="N72" s="293" t="str">
        <f t="shared" si="2"/>
        <v>万騎が原</v>
      </c>
      <c r="O72" s="294"/>
      <c r="P72" s="145"/>
    </row>
    <row r="73" spans="2:16" ht="15" customHeight="1">
      <c r="B73" s="12">
        <v>70</v>
      </c>
      <c r="C73" s="61" t="str">
        <f t="shared" si="3"/>
        <v/>
      </c>
      <c r="D73" s="53"/>
      <c r="E73" s="53"/>
      <c r="F73" s="53"/>
      <c r="G73" s="53"/>
      <c r="H73" s="49" t="str">
        <f>IF($M$2="","",VLOOKUP($M$2,学校番号,設定!$J$1,FALSE))</f>
        <v/>
      </c>
      <c r="I73" s="149"/>
      <c r="J73" s="230"/>
      <c r="K73" s="223" t="str">
        <f>IF($D73="","",IF($J73="","生年月日を入力",IF($J73&gt;設定!$G$24,"生年月日を訂正",IF($J73&gt;設定!$G$23,"C",IF($J73&gt;設定!$G$22,"B",IF($J73&gt;=設定!$E$22,"A","生年月日を訂正"))))))</f>
        <v/>
      </c>
      <c r="M73" s="143">
        <v>119</v>
      </c>
      <c r="N73" s="293" t="str">
        <f t="shared" si="2"/>
        <v>希望が丘</v>
      </c>
      <c r="O73" s="294"/>
      <c r="P73" s="145"/>
    </row>
    <row r="74" spans="2:16" ht="15" customHeight="1">
      <c r="B74" s="10">
        <v>71</v>
      </c>
      <c r="C74" s="59" t="str">
        <f t="shared" si="3"/>
        <v/>
      </c>
      <c r="D74" s="51"/>
      <c r="E74" s="51"/>
      <c r="F74" s="51"/>
      <c r="G74" s="51"/>
      <c r="H74" s="47" t="str">
        <f>IF($M$2="","",VLOOKUP($M$2,学校番号,設定!$J$1,FALSE))</f>
        <v/>
      </c>
      <c r="I74" s="147"/>
      <c r="J74" s="231"/>
      <c r="K74" s="221" t="str">
        <f>IF($D74="","",IF($J74="","生年月日を入力",IF($J74&gt;設定!$G$24,"生年月日を訂正",IF($J74&gt;設定!$G$23,"C",IF($J74&gt;設定!$G$22,"B",IF($J74&gt;=設定!$E$22,"A","生年月日を訂正"))))))</f>
        <v/>
      </c>
      <c r="M74" s="143">
        <v>121</v>
      </c>
      <c r="N74" s="293" t="str">
        <f t="shared" si="2"/>
        <v/>
      </c>
      <c r="O74" s="294"/>
      <c r="P74" s="145"/>
    </row>
    <row r="75" spans="2:16" ht="15" customHeight="1">
      <c r="B75" s="10">
        <v>72</v>
      </c>
      <c r="C75" s="59" t="str">
        <f t="shared" si="3"/>
        <v/>
      </c>
      <c r="D75" s="51"/>
      <c r="E75" s="51"/>
      <c r="F75" s="51"/>
      <c r="G75" s="51"/>
      <c r="H75" s="47" t="str">
        <f>IF($M$2="","",VLOOKUP($M$2,学校番号,設定!$J$1,FALSE))</f>
        <v/>
      </c>
      <c r="I75" s="147"/>
      <c r="J75" s="231"/>
      <c r="K75" s="221" t="str">
        <f>IF($D75="","",IF($J75="","生年月日を入力",IF($J75&gt;設定!$G$24,"生年月日を訂正",IF($J75&gt;設定!$G$23,"C",IF($J75&gt;設定!$G$22,"B",IF($J75&gt;=設定!$E$22,"A","生年月日を訂正"))))))</f>
        <v/>
      </c>
      <c r="M75" s="143">
        <v>123</v>
      </c>
      <c r="N75" s="293" t="str">
        <f t="shared" si="2"/>
        <v>左近山</v>
      </c>
      <c r="O75" s="294"/>
      <c r="P75" s="145"/>
    </row>
    <row r="76" spans="2:16" ht="15" customHeight="1">
      <c r="B76" s="10">
        <v>73</v>
      </c>
      <c r="C76" s="59" t="str">
        <f t="shared" si="3"/>
        <v/>
      </c>
      <c r="D76" s="51"/>
      <c r="E76" s="51"/>
      <c r="F76" s="51"/>
      <c r="G76" s="51"/>
      <c r="H76" s="47" t="str">
        <f>IF($M$2="","",VLOOKUP($M$2,学校番号,設定!$J$1,FALSE))</f>
        <v/>
      </c>
      <c r="I76" s="147"/>
      <c r="J76" s="231"/>
      <c r="K76" s="221" t="str">
        <f>IF($D76="","",IF($J76="","生年月日を入力",IF($J76&gt;設定!$G$24,"生年月日を訂正",IF($J76&gt;設定!$G$23,"C",IF($J76&gt;設定!$G$22,"B",IF($J76&gt;=設定!$E$22,"A","生年月日を訂正"))))))</f>
        <v/>
      </c>
      <c r="M76" s="143">
        <v>125</v>
      </c>
      <c r="N76" s="293" t="str">
        <f t="shared" si="2"/>
        <v>都岡</v>
      </c>
      <c r="O76" s="294"/>
      <c r="P76" s="145"/>
    </row>
    <row r="77" spans="2:16" ht="15" customHeight="1">
      <c r="B77" s="11">
        <v>74</v>
      </c>
      <c r="C77" s="60" t="str">
        <f t="shared" si="3"/>
        <v/>
      </c>
      <c r="D77" s="52"/>
      <c r="E77" s="52"/>
      <c r="F77" s="52"/>
      <c r="G77" s="52"/>
      <c r="H77" s="48" t="str">
        <f>IF($M$2="","",VLOOKUP($M$2,学校番号,設定!$J$1,FALSE))</f>
        <v/>
      </c>
      <c r="I77" s="148"/>
      <c r="J77" s="232"/>
      <c r="K77" s="222" t="str">
        <f>IF($D77="","",IF($J77="","生年月日を入力",IF($J77&gt;設定!$G$24,"生年月日を訂正",IF($J77&gt;設定!$G$23,"C",IF($J77&gt;設定!$G$22,"B",IF($J77&gt;=設定!$E$22,"A","生年月日を訂正"))))))</f>
        <v/>
      </c>
      <c r="M77" s="143">
        <v>127</v>
      </c>
      <c r="N77" s="293" t="str">
        <f t="shared" si="2"/>
        <v>横浜旭</v>
      </c>
      <c r="O77" s="294"/>
      <c r="P77" s="145"/>
    </row>
    <row r="78" spans="2:16" ht="15" customHeight="1">
      <c r="B78" s="12">
        <v>75</v>
      </c>
      <c r="C78" s="61" t="str">
        <f t="shared" si="3"/>
        <v/>
      </c>
      <c r="D78" s="53"/>
      <c r="E78" s="53"/>
      <c r="F78" s="53"/>
      <c r="G78" s="53"/>
      <c r="H78" s="49" t="str">
        <f>IF($M$2="","",VLOOKUP($M$2,学校番号,設定!$J$1,FALSE))</f>
        <v/>
      </c>
      <c r="I78" s="149"/>
      <c r="J78" s="230"/>
      <c r="K78" s="223" t="str">
        <f>IF($D78="","",IF($J78="","生年月日を入力",IF($J78&gt;設定!$G$24,"生年月日を訂正",IF($J78&gt;設定!$G$23,"C",IF($J78&gt;設定!$G$22,"B",IF($J78&gt;=設定!$E$22,"A","生年月日を訂正"))))))</f>
        <v/>
      </c>
      <c r="M78" s="143">
        <v>129</v>
      </c>
      <c r="N78" s="293" t="str">
        <f t="shared" ref="N78:N141" si="4">IF(VLOOKUP($M78,学校番号,2,FALSE)="","",(VLOOKUP($M78,学校番号,2,FALSE)))</f>
        <v>南希望が丘</v>
      </c>
      <c r="O78" s="294"/>
      <c r="P78" s="145"/>
    </row>
    <row r="79" spans="2:16" ht="15" customHeight="1">
      <c r="B79" s="10">
        <v>76</v>
      </c>
      <c r="C79" s="59" t="str">
        <f t="shared" si="3"/>
        <v/>
      </c>
      <c r="D79" s="51"/>
      <c r="E79" s="51"/>
      <c r="F79" s="51"/>
      <c r="G79" s="51"/>
      <c r="H79" s="47" t="str">
        <f>IF($M$2="","",VLOOKUP($M$2,学校番号,設定!$J$1,FALSE))</f>
        <v/>
      </c>
      <c r="I79" s="147"/>
      <c r="J79" s="231"/>
      <c r="K79" s="221" t="str">
        <f>IF($D79="","",IF($J79="","生年月日を入力",IF($J79&gt;設定!$G$24,"生年月日を訂正",IF($J79&gt;設定!$G$23,"C",IF($J79&gt;設定!$G$22,"B",IF($J79&gt;=設定!$E$22,"A","生年月日を訂正"))))))</f>
        <v/>
      </c>
      <c r="M79" s="143">
        <v>131</v>
      </c>
      <c r="N79" s="293" t="str">
        <f t="shared" si="4"/>
        <v>今宿</v>
      </c>
      <c r="O79" s="294"/>
      <c r="P79" s="145"/>
    </row>
    <row r="80" spans="2:16" ht="15" customHeight="1">
      <c r="B80" s="10">
        <v>77</v>
      </c>
      <c r="C80" s="59" t="str">
        <f t="shared" si="3"/>
        <v/>
      </c>
      <c r="D80" s="51"/>
      <c r="E80" s="51"/>
      <c r="F80" s="51"/>
      <c r="G80" s="51"/>
      <c r="H80" s="47" t="str">
        <f>IF($M$2="","",VLOOKUP($M$2,学校番号,設定!$J$1,FALSE))</f>
        <v/>
      </c>
      <c r="I80" s="147"/>
      <c r="J80" s="231"/>
      <c r="K80" s="221" t="str">
        <f>IF($D80="","",IF($J80="","生年月日を入力",IF($J80&gt;設定!$G$24,"生年月日を訂正",IF($J80&gt;設定!$G$23,"C",IF($J80&gt;設定!$G$22,"B",IF($J80&gt;=設定!$E$22,"A","生年月日を訂正"))))))</f>
        <v/>
      </c>
      <c r="M80" s="143">
        <v>133</v>
      </c>
      <c r="N80" s="293" t="str">
        <f t="shared" si="4"/>
        <v>本宿</v>
      </c>
      <c r="O80" s="294"/>
      <c r="P80" s="145"/>
    </row>
    <row r="81" spans="2:16" ht="15" customHeight="1">
      <c r="B81" s="10">
        <v>78</v>
      </c>
      <c r="C81" s="59" t="str">
        <f t="shared" si="3"/>
        <v/>
      </c>
      <c r="D81" s="51"/>
      <c r="E81" s="51"/>
      <c r="F81" s="51"/>
      <c r="G81" s="51"/>
      <c r="H81" s="47" t="str">
        <f>IF($M$2="","",VLOOKUP($M$2,学校番号,設定!$J$1,FALSE))</f>
        <v/>
      </c>
      <c r="I81" s="147"/>
      <c r="J81" s="231"/>
      <c r="K81" s="221" t="str">
        <f>IF($D81="","",IF($J81="","生年月日を入力",IF($J81&gt;設定!$G$24,"生年月日を訂正",IF($J81&gt;設定!$G$23,"C",IF($J81&gt;設定!$G$22,"B",IF($J81&gt;=設定!$E$22,"A","生年月日を訂正"))))))</f>
        <v/>
      </c>
      <c r="M81" s="143">
        <v>135</v>
      </c>
      <c r="N81" s="293" t="str">
        <f t="shared" si="4"/>
        <v>若葉台</v>
      </c>
      <c r="O81" s="294"/>
      <c r="P81" s="145"/>
    </row>
    <row r="82" spans="2:16" ht="15" customHeight="1">
      <c r="B82" s="11">
        <v>79</v>
      </c>
      <c r="C82" s="60" t="str">
        <f t="shared" si="3"/>
        <v/>
      </c>
      <c r="D82" s="52"/>
      <c r="E82" s="52"/>
      <c r="F82" s="52"/>
      <c r="G82" s="52"/>
      <c r="H82" s="48" t="str">
        <f>IF($M$2="","",VLOOKUP($M$2,学校番号,設定!$J$1,FALSE))</f>
        <v/>
      </c>
      <c r="I82" s="148"/>
      <c r="J82" s="232"/>
      <c r="K82" s="222" t="str">
        <f>IF($D82="","",IF($J82="","生年月日を入力",IF($J82&gt;設定!$G$24,"生年月日を訂正",IF($J82&gt;設定!$G$23,"C",IF($J82&gt;設定!$G$22,"B",IF($J82&gt;=設定!$E$22,"A","生年月日を訂正"))))))</f>
        <v/>
      </c>
      <c r="M82" s="143">
        <v>137</v>
      </c>
      <c r="N82" s="293" t="str">
        <f t="shared" si="4"/>
        <v/>
      </c>
      <c r="O82" s="294"/>
      <c r="P82" s="145"/>
    </row>
    <row r="83" spans="2:16" ht="15" customHeight="1">
      <c r="B83" s="12">
        <v>80</v>
      </c>
      <c r="C83" s="61" t="str">
        <f t="shared" si="3"/>
        <v/>
      </c>
      <c r="D83" s="53"/>
      <c r="E83" s="53"/>
      <c r="F83" s="53"/>
      <c r="G83" s="53"/>
      <c r="H83" s="49" t="str">
        <f>IF($M$2="","",VLOOKUP($M$2,学校番号,設定!$J$1,FALSE))</f>
        <v/>
      </c>
      <c r="I83" s="149"/>
      <c r="J83" s="230"/>
      <c r="K83" s="223" t="str">
        <f>IF($D83="","",IF($J83="","生年月日を入力",IF($J83&gt;設定!$G$24,"生年月日を訂正",IF($J83&gt;設定!$G$23,"C",IF($J83&gt;設定!$G$22,"B",IF($J83&gt;=設定!$E$22,"A","生年月日を訂正"))))))</f>
        <v/>
      </c>
      <c r="M83" s="143">
        <v>139</v>
      </c>
      <c r="N83" s="293" t="str">
        <f t="shared" si="4"/>
        <v>上白根北</v>
      </c>
      <c r="O83" s="294"/>
      <c r="P83" s="145"/>
    </row>
    <row r="84" spans="2:16" ht="15" customHeight="1">
      <c r="B84" s="10">
        <v>81</v>
      </c>
      <c r="C84" s="59" t="str">
        <f t="shared" si="3"/>
        <v/>
      </c>
      <c r="D84" s="51"/>
      <c r="E84" s="51"/>
      <c r="F84" s="51"/>
      <c r="G84" s="51"/>
      <c r="H84" s="47" t="str">
        <f>IF($M$2="","",VLOOKUP($M$2,学校番号,設定!$J$1,FALSE))</f>
        <v/>
      </c>
      <c r="I84" s="147"/>
      <c r="J84" s="231"/>
      <c r="K84" s="221" t="str">
        <f>IF($D84="","",IF($J84="","生年月日を入力",IF($J84&gt;設定!$G$24,"生年月日を訂正",IF($J84&gt;設定!$G$23,"C",IF($J84&gt;設定!$G$22,"B",IF($J84&gt;=設定!$E$22,"A","生年月日を訂正"))))))</f>
        <v/>
      </c>
      <c r="M84" s="143">
        <v>141</v>
      </c>
      <c r="N84" s="293" t="str">
        <f t="shared" si="4"/>
        <v>根岸</v>
      </c>
      <c r="O84" s="294"/>
      <c r="P84" s="145"/>
    </row>
    <row r="85" spans="2:16" ht="15" customHeight="1">
      <c r="B85" s="10">
        <v>82</v>
      </c>
      <c r="C85" s="59" t="str">
        <f t="shared" si="3"/>
        <v/>
      </c>
      <c r="D85" s="51"/>
      <c r="E85" s="51"/>
      <c r="F85" s="51"/>
      <c r="G85" s="51"/>
      <c r="H85" s="47" t="str">
        <f>IF($M$2="","",VLOOKUP($M$2,学校番号,設定!$J$1,FALSE))</f>
        <v/>
      </c>
      <c r="I85" s="147"/>
      <c r="J85" s="231"/>
      <c r="K85" s="221" t="str">
        <f>IF($D85="","",IF($J85="","生年月日を入力",IF($J85&gt;設定!$G$24,"生年月日を訂正",IF($J85&gt;設定!$G$23,"C",IF($J85&gt;設定!$G$22,"B",IF($J85&gt;=設定!$E$22,"A","生年月日を訂正"))))))</f>
        <v/>
      </c>
      <c r="M85" s="143">
        <v>143</v>
      </c>
      <c r="N85" s="293" t="str">
        <f t="shared" si="4"/>
        <v>浜</v>
      </c>
      <c r="O85" s="294"/>
      <c r="P85" s="145"/>
    </row>
    <row r="86" spans="2:16" ht="15" customHeight="1">
      <c r="B86" s="10">
        <v>83</v>
      </c>
      <c r="C86" s="59" t="str">
        <f t="shared" si="3"/>
        <v/>
      </c>
      <c r="D86" s="51"/>
      <c r="E86" s="51"/>
      <c r="F86" s="51"/>
      <c r="G86" s="51"/>
      <c r="H86" s="47" t="str">
        <f>IF($M$2="","",VLOOKUP($M$2,学校番号,設定!$J$1,FALSE))</f>
        <v/>
      </c>
      <c r="I86" s="147"/>
      <c r="J86" s="231"/>
      <c r="K86" s="221" t="str">
        <f>IF($D86="","",IF($J86="","生年月日を入力",IF($J86&gt;設定!$G$24,"生年月日を訂正",IF($J86&gt;設定!$G$23,"C",IF($J86&gt;設定!$G$22,"B",IF($J86&gt;=設定!$E$22,"A","生年月日を訂正"))))))</f>
        <v/>
      </c>
      <c r="M86" s="143">
        <v>145</v>
      </c>
      <c r="N86" s="293" t="str">
        <f t="shared" si="4"/>
        <v>岡村</v>
      </c>
      <c r="O86" s="294"/>
      <c r="P86" s="145"/>
    </row>
    <row r="87" spans="2:16" ht="15" customHeight="1">
      <c r="B87" s="11">
        <v>84</v>
      </c>
      <c r="C87" s="60" t="str">
        <f t="shared" si="3"/>
        <v/>
      </c>
      <c r="D87" s="52"/>
      <c r="E87" s="52"/>
      <c r="F87" s="52"/>
      <c r="G87" s="52"/>
      <c r="H87" s="48" t="str">
        <f>IF($M$2="","",VLOOKUP($M$2,学校番号,設定!$J$1,FALSE))</f>
        <v/>
      </c>
      <c r="I87" s="148"/>
      <c r="J87" s="232"/>
      <c r="K87" s="222" t="str">
        <f>IF($D87="","",IF($J87="","生年月日を入力",IF($J87&gt;設定!$G$24,"生年月日を訂正",IF($J87&gt;設定!$G$23,"C",IF($J87&gt;設定!$G$22,"B",IF($J87&gt;=設定!$E$22,"A","生年月日を訂正"))))))</f>
        <v/>
      </c>
      <c r="M87" s="143">
        <v>147</v>
      </c>
      <c r="N87" s="293" t="str">
        <f t="shared" si="4"/>
        <v>汐見台</v>
      </c>
      <c r="O87" s="294"/>
      <c r="P87" s="145"/>
    </row>
    <row r="88" spans="2:16" ht="15" customHeight="1">
      <c r="B88" s="12">
        <v>85</v>
      </c>
      <c r="C88" s="61" t="str">
        <f t="shared" si="3"/>
        <v/>
      </c>
      <c r="D88" s="53"/>
      <c r="E88" s="53"/>
      <c r="F88" s="53"/>
      <c r="G88" s="53"/>
      <c r="H88" s="49" t="str">
        <f>IF($M$2="","",VLOOKUP($M$2,学校番号,設定!$J$1,FALSE))</f>
        <v/>
      </c>
      <c r="I88" s="149"/>
      <c r="J88" s="230"/>
      <c r="K88" s="223" t="str">
        <f>IF($D88="","",IF($J88="","生年月日を入力",IF($J88&gt;設定!$G$24,"生年月日を訂正",IF($J88&gt;設定!$G$23,"C",IF($J88&gt;設定!$G$22,"B",IF($J88&gt;=設定!$E$22,"A","生年月日を訂正"))))))</f>
        <v/>
      </c>
      <c r="M88" s="143">
        <v>149</v>
      </c>
      <c r="N88" s="293" t="str">
        <f t="shared" si="4"/>
        <v>洋光台第一</v>
      </c>
      <c r="O88" s="294"/>
      <c r="P88" s="145"/>
    </row>
    <row r="89" spans="2:16" ht="15" customHeight="1">
      <c r="B89" s="10">
        <v>86</v>
      </c>
      <c r="C89" s="59" t="str">
        <f t="shared" si="3"/>
        <v/>
      </c>
      <c r="D89" s="51"/>
      <c r="E89" s="51"/>
      <c r="F89" s="51"/>
      <c r="G89" s="51"/>
      <c r="H89" s="47" t="str">
        <f>IF($M$2="","",VLOOKUP($M$2,学校番号,設定!$J$1,FALSE))</f>
        <v/>
      </c>
      <c r="I89" s="147"/>
      <c r="J89" s="231"/>
      <c r="K89" s="221" t="str">
        <f>IF($D89="","",IF($J89="","生年月日を入力",IF($J89&gt;設定!$G$24,"生年月日を訂正",IF($J89&gt;設定!$G$23,"C",IF($J89&gt;設定!$G$22,"B",IF($J89&gt;=設定!$E$22,"A","生年月日を訂正"))))))</f>
        <v/>
      </c>
      <c r="M89" s="143">
        <v>151</v>
      </c>
      <c r="N89" s="293" t="str">
        <f t="shared" si="4"/>
        <v>洋光台第二</v>
      </c>
      <c r="O89" s="294"/>
      <c r="P89" s="145"/>
    </row>
    <row r="90" spans="2:16" ht="15" customHeight="1">
      <c r="B90" s="10">
        <v>87</v>
      </c>
      <c r="C90" s="59" t="str">
        <f t="shared" si="3"/>
        <v/>
      </c>
      <c r="D90" s="51"/>
      <c r="E90" s="51"/>
      <c r="F90" s="51"/>
      <c r="G90" s="51"/>
      <c r="H90" s="47" t="str">
        <f>IF($M$2="","",VLOOKUP($M$2,学校番号,設定!$J$1,FALSE))</f>
        <v/>
      </c>
      <c r="I90" s="147"/>
      <c r="J90" s="231"/>
      <c r="K90" s="221" t="str">
        <f>IF($D90="","",IF($J90="","生年月日を入力",IF($J90&gt;設定!$G$24,"生年月日を訂正",IF($J90&gt;設定!$G$23,"C",IF($J90&gt;設定!$G$22,"B",IF($J90&gt;=設定!$E$22,"A","生年月日を訂正"))))))</f>
        <v/>
      </c>
      <c r="M90" s="143">
        <v>153</v>
      </c>
      <c r="N90" s="293" t="str">
        <f t="shared" si="4"/>
        <v>森</v>
      </c>
      <c r="O90" s="294"/>
      <c r="P90" s="145"/>
    </row>
    <row r="91" spans="2:16" ht="15" customHeight="1">
      <c r="B91" s="10">
        <v>88</v>
      </c>
      <c r="C91" s="59" t="str">
        <f t="shared" si="3"/>
        <v/>
      </c>
      <c r="D91" s="51"/>
      <c r="E91" s="51"/>
      <c r="F91" s="51"/>
      <c r="G91" s="51"/>
      <c r="H91" s="47" t="str">
        <f>IF($M$2="","",VLOOKUP($M$2,学校番号,設定!$J$1,FALSE))</f>
        <v/>
      </c>
      <c r="I91" s="147"/>
      <c r="J91" s="231"/>
      <c r="K91" s="221" t="str">
        <f>IF($D91="","",IF($J91="","生年月日を入力",IF($J91&gt;設定!$G$24,"生年月日を訂正",IF($J91&gt;設定!$G$23,"C",IF($J91&gt;設定!$G$22,"B",IF($J91&gt;=設定!$E$22,"A","生年月日を訂正"))))))</f>
        <v/>
      </c>
      <c r="M91" s="143">
        <v>155</v>
      </c>
      <c r="N91" s="293" t="str">
        <f t="shared" si="4"/>
        <v>小田</v>
      </c>
      <c r="O91" s="294"/>
      <c r="P91" s="145"/>
    </row>
    <row r="92" spans="2:16" ht="15" customHeight="1">
      <c r="B92" s="11">
        <v>89</v>
      </c>
      <c r="C92" s="60" t="str">
        <f t="shared" si="3"/>
        <v/>
      </c>
      <c r="D92" s="52"/>
      <c r="E92" s="52"/>
      <c r="F92" s="52"/>
      <c r="G92" s="52"/>
      <c r="H92" s="48" t="str">
        <f>IF($M$2="","",VLOOKUP($M$2,学校番号,設定!$J$1,FALSE))</f>
        <v/>
      </c>
      <c r="I92" s="148"/>
      <c r="J92" s="232"/>
      <c r="K92" s="222" t="str">
        <f>IF($D92="","",IF($J92="","生年月日を入力",IF($J92&gt;設定!$G$24,"生年月日を訂正",IF($J92&gt;設定!$G$23,"C",IF($J92&gt;設定!$G$22,"B",IF($J92&gt;=設定!$E$22,"A","生年月日を訂正"))))))</f>
        <v/>
      </c>
      <c r="M92" s="143">
        <v>157</v>
      </c>
      <c r="N92" s="293" t="str">
        <f t="shared" si="4"/>
        <v>金沢</v>
      </c>
      <c r="O92" s="294"/>
      <c r="P92" s="145"/>
    </row>
    <row r="93" spans="2:16" ht="15" customHeight="1">
      <c r="B93" s="12">
        <v>90</v>
      </c>
      <c r="C93" s="61" t="str">
        <f t="shared" si="3"/>
        <v/>
      </c>
      <c r="D93" s="53"/>
      <c r="E93" s="53"/>
      <c r="F93" s="53"/>
      <c r="G93" s="53"/>
      <c r="H93" s="49" t="str">
        <f>IF($M$2="","",VLOOKUP($M$2,学校番号,設定!$J$1,FALSE))</f>
        <v/>
      </c>
      <c r="I93" s="149"/>
      <c r="J93" s="230"/>
      <c r="K93" s="223" t="str">
        <f>IF($D93="","",IF($J93="","生年月日を入力",IF($J93&gt;設定!$G$24,"生年月日を訂正",IF($J93&gt;設定!$G$23,"C",IF($J93&gt;設定!$G$22,"B",IF($J93&gt;=設定!$E$22,"A","生年月日を訂正"))))))</f>
        <v/>
      </c>
      <c r="M93" s="143">
        <v>159</v>
      </c>
      <c r="N93" s="293" t="str">
        <f t="shared" si="4"/>
        <v>六浦</v>
      </c>
      <c r="O93" s="294"/>
      <c r="P93" s="145"/>
    </row>
    <row r="94" spans="2:16" ht="15" customHeight="1">
      <c r="B94" s="10">
        <v>91</v>
      </c>
      <c r="C94" s="59" t="str">
        <f t="shared" si="3"/>
        <v/>
      </c>
      <c r="D94" s="51"/>
      <c r="E94" s="51"/>
      <c r="F94" s="51"/>
      <c r="G94" s="51"/>
      <c r="H94" s="47" t="str">
        <f>IF($M$2="","",VLOOKUP($M$2,学校番号,設定!$J$1,FALSE))</f>
        <v/>
      </c>
      <c r="I94" s="147"/>
      <c r="J94" s="231"/>
      <c r="K94" s="221" t="str">
        <f>IF($D94="","",IF($J94="","生年月日を入力",IF($J94&gt;設定!$G$24,"生年月日を訂正",IF($J94&gt;設定!$G$23,"C",IF($J94&gt;設定!$G$22,"B",IF($J94&gt;=設定!$E$22,"A","生年月日を訂正"))))))</f>
        <v/>
      </c>
      <c r="M94" s="143">
        <v>161</v>
      </c>
      <c r="N94" s="293" t="str">
        <f t="shared" si="4"/>
        <v>大道</v>
      </c>
      <c r="O94" s="294"/>
      <c r="P94" s="145"/>
    </row>
    <row r="95" spans="2:16" ht="15" customHeight="1">
      <c r="B95" s="10">
        <v>92</v>
      </c>
      <c r="C95" s="59" t="str">
        <f t="shared" si="3"/>
        <v/>
      </c>
      <c r="D95" s="51"/>
      <c r="E95" s="51"/>
      <c r="F95" s="51"/>
      <c r="G95" s="51"/>
      <c r="H95" s="47" t="str">
        <f>IF($M$2="","",VLOOKUP($M$2,学校番号,設定!$J$1,FALSE))</f>
        <v/>
      </c>
      <c r="I95" s="147"/>
      <c r="J95" s="231"/>
      <c r="K95" s="221" t="str">
        <f>IF($D95="","",IF($J95="","生年月日を入力",IF($J95&gt;設定!$G$24,"生年月日を訂正",IF($J95&gt;設定!$G$23,"C",IF($J95&gt;設定!$G$22,"B",IF($J95&gt;=設定!$E$22,"A","生年月日を訂正"))))))</f>
        <v/>
      </c>
      <c r="M95" s="143">
        <v>163</v>
      </c>
      <c r="N95" s="293" t="str">
        <f t="shared" si="4"/>
        <v>西柴</v>
      </c>
      <c r="O95" s="294"/>
      <c r="P95" s="145"/>
    </row>
    <row r="96" spans="2:16" ht="15" customHeight="1">
      <c r="B96" s="10">
        <v>93</v>
      </c>
      <c r="C96" s="59" t="str">
        <f t="shared" si="3"/>
        <v/>
      </c>
      <c r="D96" s="51"/>
      <c r="E96" s="51"/>
      <c r="F96" s="51"/>
      <c r="G96" s="51"/>
      <c r="H96" s="47" t="str">
        <f>IF($M$2="","",VLOOKUP($M$2,学校番号,設定!$J$1,FALSE))</f>
        <v/>
      </c>
      <c r="I96" s="147"/>
      <c r="J96" s="231"/>
      <c r="K96" s="221" t="str">
        <f>IF($D96="","",IF($J96="","生年月日を入力",IF($J96&gt;設定!$G$24,"生年月日を訂正",IF($J96&gt;設定!$G$23,"C",IF($J96&gt;設定!$G$22,"B",IF($J96&gt;=設定!$E$22,"A","生年月日を訂正"))))))</f>
        <v/>
      </c>
      <c r="M96" s="143">
        <v>165</v>
      </c>
      <c r="N96" s="293" t="str">
        <f t="shared" si="4"/>
        <v>富岡</v>
      </c>
      <c r="O96" s="294"/>
      <c r="P96" s="145"/>
    </row>
    <row r="97" spans="2:16" ht="15" customHeight="1">
      <c r="B97" s="11">
        <v>94</v>
      </c>
      <c r="C97" s="60" t="str">
        <f t="shared" si="3"/>
        <v/>
      </c>
      <c r="D97" s="52"/>
      <c r="E97" s="52"/>
      <c r="F97" s="52"/>
      <c r="G97" s="52"/>
      <c r="H97" s="48" t="str">
        <f>IF($M$2="","",VLOOKUP($M$2,学校番号,設定!$J$1,FALSE))</f>
        <v/>
      </c>
      <c r="I97" s="148"/>
      <c r="J97" s="232"/>
      <c r="K97" s="222" t="str">
        <f>IF($D97="","",IF($J97="","生年月日を入力",IF($J97&gt;設定!$G$24,"生年月日を訂正",IF($J97&gt;設定!$G$23,"C",IF($J97&gt;設定!$G$22,"B",IF($J97&gt;=設定!$E$22,"A","生年月日を訂正"))))))</f>
        <v/>
      </c>
      <c r="M97" s="143">
        <v>167</v>
      </c>
      <c r="N97" s="293" t="str">
        <f t="shared" si="4"/>
        <v>富岡東</v>
      </c>
      <c r="O97" s="294"/>
      <c r="P97" s="145"/>
    </row>
    <row r="98" spans="2:16" ht="15" customHeight="1">
      <c r="B98" s="12">
        <v>95</v>
      </c>
      <c r="C98" s="61" t="str">
        <f t="shared" si="3"/>
        <v/>
      </c>
      <c r="D98" s="53"/>
      <c r="E98" s="53"/>
      <c r="F98" s="53"/>
      <c r="G98" s="53"/>
      <c r="H98" s="49" t="str">
        <f>IF($M$2="","",VLOOKUP($M$2,学校番号,設定!$J$1,FALSE))</f>
        <v/>
      </c>
      <c r="I98" s="149"/>
      <c r="J98" s="230"/>
      <c r="K98" s="223" t="str">
        <f>IF($D98="","",IF($J98="","生年月日を入力",IF($J98&gt;設定!$G$24,"生年月日を訂正",IF($J98&gt;設定!$G$23,"C",IF($J98&gt;設定!$G$22,"B",IF($J98&gt;=設定!$E$22,"A","生年月日を訂正"))))))</f>
        <v/>
      </c>
      <c r="M98" s="143">
        <v>169</v>
      </c>
      <c r="N98" s="293" t="str">
        <f t="shared" si="4"/>
        <v>西金沢</v>
      </c>
      <c r="O98" s="294"/>
      <c r="P98" s="145"/>
    </row>
    <row r="99" spans="2:16" ht="15" customHeight="1">
      <c r="B99" s="10">
        <v>96</v>
      </c>
      <c r="C99" s="59" t="str">
        <f t="shared" si="3"/>
        <v/>
      </c>
      <c r="D99" s="51"/>
      <c r="E99" s="51"/>
      <c r="F99" s="51"/>
      <c r="G99" s="51"/>
      <c r="H99" s="47" t="str">
        <f>IF($M$2="","",VLOOKUP($M$2,学校番号,設定!$J$1,FALSE))</f>
        <v/>
      </c>
      <c r="I99" s="147"/>
      <c r="J99" s="231"/>
      <c r="K99" s="221" t="str">
        <f>IF($D99="","",IF($J99="","生年月日を入力",IF($J99&gt;設定!$G$24,"生年月日を訂正",IF($J99&gt;設定!$G$23,"C",IF($J99&gt;設定!$G$22,"B",IF($J99&gt;=設定!$E$22,"A","生年月日を訂正"))))))</f>
        <v/>
      </c>
      <c r="M99" s="143">
        <v>171</v>
      </c>
      <c r="N99" s="293" t="str">
        <f t="shared" si="4"/>
        <v>並木</v>
      </c>
      <c r="O99" s="294"/>
      <c r="P99" s="145"/>
    </row>
    <row r="100" spans="2:16" ht="15" customHeight="1">
      <c r="B100" s="10">
        <v>97</v>
      </c>
      <c r="C100" s="59" t="str">
        <f t="shared" si="3"/>
        <v/>
      </c>
      <c r="D100" s="51"/>
      <c r="E100" s="51"/>
      <c r="F100" s="51"/>
      <c r="G100" s="51"/>
      <c r="H100" s="47" t="str">
        <f>IF($M$2="","",VLOOKUP($M$2,学校番号,設定!$J$1,FALSE))</f>
        <v/>
      </c>
      <c r="I100" s="147"/>
      <c r="J100" s="231"/>
      <c r="K100" s="221" t="str">
        <f>IF($D100="","",IF($J100="","生年月日を入力",IF($J100&gt;設定!$G$24,"生年月日を訂正",IF($J100&gt;設定!$G$23,"C",IF($J100&gt;設定!$G$22,"B",IF($J100&gt;=設定!$E$22,"A","生年月日を訂正"))))))</f>
        <v/>
      </c>
      <c r="M100" s="143">
        <v>173</v>
      </c>
      <c r="N100" s="293" t="str">
        <f t="shared" si="4"/>
        <v>釜利谷</v>
      </c>
      <c r="O100" s="294"/>
      <c r="P100" s="145"/>
    </row>
    <row r="101" spans="2:16" ht="15" customHeight="1">
      <c r="B101" s="10">
        <v>98</v>
      </c>
      <c r="C101" s="59" t="str">
        <f t="shared" si="3"/>
        <v/>
      </c>
      <c r="D101" s="51"/>
      <c r="E101" s="51"/>
      <c r="F101" s="51"/>
      <c r="G101" s="51"/>
      <c r="H101" s="47" t="str">
        <f>IF($M$2="","",VLOOKUP($M$2,学校番号,設定!$J$1,FALSE))</f>
        <v/>
      </c>
      <c r="I101" s="147"/>
      <c r="J101" s="231"/>
      <c r="K101" s="221" t="str">
        <f>IF($D101="","",IF($J101="","生年月日を入力",IF($J101&gt;設定!$G$24,"生年月日を訂正",IF($J101&gt;設定!$G$23,"C",IF($J101&gt;設定!$G$22,"B",IF($J101&gt;=設定!$E$22,"A","生年月日を訂正"))))))</f>
        <v/>
      </c>
      <c r="M101" s="143">
        <v>175</v>
      </c>
      <c r="N101" s="293" t="str">
        <f t="shared" si="4"/>
        <v/>
      </c>
      <c r="O101" s="294"/>
      <c r="P101" s="145"/>
    </row>
    <row r="102" spans="2:16" ht="15" customHeight="1">
      <c r="B102" s="11">
        <v>99</v>
      </c>
      <c r="C102" s="60" t="str">
        <f t="shared" si="3"/>
        <v/>
      </c>
      <c r="D102" s="52"/>
      <c r="E102" s="52"/>
      <c r="F102" s="52"/>
      <c r="G102" s="52"/>
      <c r="H102" s="48" t="str">
        <f>IF($M$2="","",VLOOKUP($M$2,学校番号,設定!$J$1,FALSE))</f>
        <v/>
      </c>
      <c r="I102" s="148"/>
      <c r="J102" s="232"/>
      <c r="K102" s="222" t="str">
        <f>IF($D102="","",IF($J102="","生年月日を入力",IF($J102&gt;設定!$G$24,"生年月日を訂正",IF($J102&gt;設定!$G$23,"C",IF($J102&gt;設定!$G$22,"B",IF($J102&gt;=設定!$E$22,"A","生年月日を訂正"))))))</f>
        <v/>
      </c>
      <c r="M102" s="143">
        <v>177</v>
      </c>
      <c r="N102" s="293" t="str">
        <f t="shared" si="4"/>
        <v>城郷</v>
      </c>
      <c r="O102" s="294"/>
      <c r="P102" s="145"/>
    </row>
    <row r="103" spans="2:16" ht="15" customHeight="1">
      <c r="B103" s="12">
        <v>100</v>
      </c>
      <c r="C103" s="61" t="str">
        <f t="shared" si="3"/>
        <v/>
      </c>
      <c r="D103" s="53"/>
      <c r="E103" s="53"/>
      <c r="F103" s="53"/>
      <c r="G103" s="53"/>
      <c r="H103" s="49" t="str">
        <f>IF($M$2="","",VLOOKUP($M$2,学校番号,設定!$J$1,FALSE))</f>
        <v/>
      </c>
      <c r="I103" s="149"/>
      <c r="J103" s="230"/>
      <c r="K103" s="223" t="str">
        <f>IF($D103="","",IF($J103="","生年月日を入力",IF($J103&gt;設定!$G$24,"生年月日を訂正",IF($J103&gt;設定!$G$23,"C",IF($J103&gt;設定!$G$22,"B",IF($J103&gt;=設定!$E$22,"A","生年月日を訂正"))))))</f>
        <v/>
      </c>
      <c r="M103" s="143">
        <v>179</v>
      </c>
      <c r="N103" s="293" t="str">
        <f t="shared" si="4"/>
        <v>新田</v>
      </c>
      <c r="O103" s="294"/>
      <c r="P103" s="145"/>
    </row>
    <row r="104" spans="2:16" ht="15" customHeight="1">
      <c r="B104" s="10">
        <v>101</v>
      </c>
      <c r="C104" s="59" t="str">
        <f t="shared" si="3"/>
        <v/>
      </c>
      <c r="D104" s="51"/>
      <c r="E104" s="51"/>
      <c r="F104" s="51"/>
      <c r="G104" s="51"/>
      <c r="H104" s="47" t="str">
        <f>IF($M$2="","",VLOOKUP($M$2,学校番号,設定!$J$1,FALSE))</f>
        <v/>
      </c>
      <c r="I104" s="147"/>
      <c r="J104" s="231"/>
      <c r="K104" s="221" t="str">
        <f>IF($D104="","",IF($J104="","生年月日を入力",IF($J104&gt;設定!$G$24,"生年月日を訂正",IF($J104&gt;設定!$G$23,"C",IF($J104&gt;設定!$G$22,"B",IF($J104&gt;=設定!$E$22,"A","生年月日を訂正"))))))</f>
        <v/>
      </c>
      <c r="M104" s="143">
        <v>181</v>
      </c>
      <c r="N104" s="293" t="str">
        <f t="shared" si="4"/>
        <v>日吉台</v>
      </c>
      <c r="O104" s="294"/>
      <c r="P104" s="145"/>
    </row>
    <row r="105" spans="2:16" ht="15" customHeight="1">
      <c r="B105" s="10">
        <v>102</v>
      </c>
      <c r="C105" s="59" t="str">
        <f t="shared" si="3"/>
        <v/>
      </c>
      <c r="D105" s="51"/>
      <c r="E105" s="51"/>
      <c r="F105" s="51"/>
      <c r="G105" s="51"/>
      <c r="H105" s="47" t="str">
        <f>IF($M$2="","",VLOOKUP($M$2,学校番号,設定!$J$1,FALSE))</f>
        <v/>
      </c>
      <c r="I105" s="147"/>
      <c r="J105" s="231"/>
      <c r="K105" s="221" t="str">
        <f>IF($D105="","",IF($J105="","生年月日を入力",IF($J105&gt;設定!$G$24,"生年月日を訂正",IF($J105&gt;設定!$G$23,"C",IF($J105&gt;設定!$G$22,"B",IF($J105&gt;=設定!$E$22,"A","生年月日を訂正"))))))</f>
        <v/>
      </c>
      <c r="M105" s="143">
        <v>183</v>
      </c>
      <c r="N105" s="293" t="str">
        <f t="shared" si="4"/>
        <v>大綱</v>
      </c>
      <c r="O105" s="294"/>
      <c r="P105" s="145"/>
    </row>
    <row r="106" spans="2:16" ht="15" customHeight="1">
      <c r="B106" s="10">
        <v>103</v>
      </c>
      <c r="C106" s="59" t="str">
        <f t="shared" si="3"/>
        <v/>
      </c>
      <c r="D106" s="51"/>
      <c r="E106" s="51"/>
      <c r="F106" s="51"/>
      <c r="G106" s="51"/>
      <c r="H106" s="47" t="str">
        <f>IF($M$2="","",VLOOKUP($M$2,学校番号,設定!$J$1,FALSE))</f>
        <v/>
      </c>
      <c r="I106" s="147"/>
      <c r="J106" s="231"/>
      <c r="K106" s="221" t="str">
        <f>IF($D106="","",IF($J106="","生年月日を入力",IF($J106&gt;設定!$G$24,"生年月日を訂正",IF($J106&gt;設定!$G$23,"C",IF($J106&gt;設定!$G$22,"B",IF($J106&gt;=設定!$E$22,"A","生年月日を訂正"))))))</f>
        <v/>
      </c>
      <c r="M106" s="143">
        <v>185</v>
      </c>
      <c r="N106" s="293" t="str">
        <f t="shared" si="4"/>
        <v>篠原</v>
      </c>
      <c r="O106" s="294"/>
      <c r="P106" s="145"/>
    </row>
    <row r="107" spans="2:16" ht="15" customHeight="1">
      <c r="B107" s="11">
        <v>104</v>
      </c>
      <c r="C107" s="60" t="str">
        <f t="shared" si="3"/>
        <v/>
      </c>
      <c r="D107" s="52"/>
      <c r="E107" s="52"/>
      <c r="F107" s="52"/>
      <c r="G107" s="52"/>
      <c r="H107" s="48" t="str">
        <f>IF($M$2="","",VLOOKUP($M$2,学校番号,設定!$J$1,FALSE))</f>
        <v/>
      </c>
      <c r="I107" s="148"/>
      <c r="J107" s="232"/>
      <c r="K107" s="222" t="str">
        <f>IF($D107="","",IF($J107="","生年月日を入力",IF($J107&gt;設定!$G$24,"生年月日を訂正",IF($J107&gt;設定!$G$23,"C",IF($J107&gt;設定!$G$22,"B",IF($J107&gt;=設定!$E$22,"A","生年月日を訂正"))))))</f>
        <v/>
      </c>
      <c r="M107" s="143">
        <v>187</v>
      </c>
      <c r="N107" s="293" t="str">
        <f t="shared" si="4"/>
        <v>樽町</v>
      </c>
      <c r="O107" s="294"/>
      <c r="P107" s="145"/>
    </row>
    <row r="108" spans="2:16" ht="15" customHeight="1">
      <c r="B108" s="12">
        <v>105</v>
      </c>
      <c r="C108" s="61" t="str">
        <f t="shared" si="3"/>
        <v/>
      </c>
      <c r="D108" s="53"/>
      <c r="E108" s="53"/>
      <c r="F108" s="53"/>
      <c r="G108" s="53"/>
      <c r="H108" s="49" t="str">
        <f>IF($M$2="","",VLOOKUP($M$2,学校番号,設定!$J$1,FALSE))</f>
        <v/>
      </c>
      <c r="I108" s="149"/>
      <c r="J108" s="230"/>
      <c r="K108" s="223" t="str">
        <f>IF($D108="","",IF($J108="","生年月日を入力",IF($J108&gt;設定!$G$24,"生年月日を訂正",IF($J108&gt;設定!$G$23,"C",IF($J108&gt;設定!$G$22,"B",IF($J108&gt;=設定!$E$22,"A","生年月日を訂正"))))))</f>
        <v/>
      </c>
      <c r="M108" s="143">
        <v>189</v>
      </c>
      <c r="N108" s="293" t="str">
        <f t="shared" si="4"/>
        <v>日吉台西</v>
      </c>
      <c r="O108" s="294"/>
      <c r="P108" s="145"/>
    </row>
    <row r="109" spans="2:16" ht="15" customHeight="1">
      <c r="B109" s="10">
        <v>106</v>
      </c>
      <c r="C109" s="59" t="str">
        <f t="shared" si="3"/>
        <v/>
      </c>
      <c r="D109" s="51"/>
      <c r="E109" s="51"/>
      <c r="F109" s="51"/>
      <c r="G109" s="51"/>
      <c r="H109" s="47" t="str">
        <f>IF($M$2="","",VLOOKUP($M$2,学校番号,設定!$J$1,FALSE))</f>
        <v/>
      </c>
      <c r="I109" s="147"/>
      <c r="J109" s="231"/>
      <c r="K109" s="221" t="str">
        <f>IF($D109="","",IF($J109="","生年月日を入力",IF($J109&gt;設定!$G$24,"生年月日を訂正",IF($J109&gt;設定!$G$23,"C",IF($J109&gt;設定!$G$22,"B",IF($J109&gt;=設定!$E$22,"A","生年月日を訂正"))))))</f>
        <v/>
      </c>
      <c r="M109" s="143">
        <v>191</v>
      </c>
      <c r="N109" s="293" t="str">
        <f t="shared" si="4"/>
        <v>新羽</v>
      </c>
      <c r="O109" s="294"/>
      <c r="P109" s="145"/>
    </row>
    <row r="110" spans="2:16" ht="15" customHeight="1">
      <c r="B110" s="10">
        <v>107</v>
      </c>
      <c r="C110" s="59" t="str">
        <f t="shared" si="3"/>
        <v/>
      </c>
      <c r="D110" s="51"/>
      <c r="E110" s="51"/>
      <c r="F110" s="51"/>
      <c r="G110" s="51"/>
      <c r="H110" s="47" t="str">
        <f>IF($M$2="","",VLOOKUP($M$2,学校番号,設定!$J$1,FALSE))</f>
        <v/>
      </c>
      <c r="I110" s="147"/>
      <c r="J110" s="231"/>
      <c r="K110" s="221" t="str">
        <f>IF($D110="","",IF($J110="","生年月日を入力",IF($J110&gt;設定!$G$24,"生年月日を訂正",IF($J110&gt;設定!$G$23,"C",IF($J110&gt;設定!$G$22,"B",IF($J110&gt;=設定!$E$22,"A","生年月日を訂正"))))))</f>
        <v/>
      </c>
      <c r="M110" s="143">
        <v>193</v>
      </c>
      <c r="N110" s="293" t="str">
        <f t="shared" si="4"/>
        <v>高田</v>
      </c>
      <c r="O110" s="294"/>
      <c r="P110" s="145"/>
    </row>
    <row r="111" spans="2:16" ht="15" customHeight="1">
      <c r="B111" s="10">
        <v>108</v>
      </c>
      <c r="C111" s="59" t="str">
        <f t="shared" si="3"/>
        <v/>
      </c>
      <c r="D111" s="51"/>
      <c r="E111" s="51"/>
      <c r="F111" s="51"/>
      <c r="G111" s="51"/>
      <c r="H111" s="47" t="str">
        <f>IF($M$2="","",VLOOKUP($M$2,学校番号,設定!$J$1,FALSE))</f>
        <v/>
      </c>
      <c r="I111" s="147"/>
      <c r="J111" s="231"/>
      <c r="K111" s="221" t="str">
        <f>IF($D111="","",IF($J111="","生年月日を入力",IF($J111&gt;設定!$G$24,"生年月日を訂正",IF($J111&gt;設定!$G$23,"C",IF($J111&gt;設定!$G$22,"B",IF($J111&gt;=設定!$E$22,"A","生年月日を訂正"))))))</f>
        <v/>
      </c>
      <c r="M111" s="143">
        <v>195</v>
      </c>
      <c r="N111" s="293" t="str">
        <f t="shared" si="4"/>
        <v/>
      </c>
      <c r="O111" s="294"/>
      <c r="P111" s="145"/>
    </row>
    <row r="112" spans="2:16" ht="15" customHeight="1">
      <c r="B112" s="11">
        <v>109</v>
      </c>
      <c r="C112" s="60" t="str">
        <f t="shared" si="3"/>
        <v/>
      </c>
      <c r="D112" s="52"/>
      <c r="E112" s="52"/>
      <c r="F112" s="52"/>
      <c r="G112" s="52"/>
      <c r="H112" s="48" t="str">
        <f>IF($M$2="","",VLOOKUP($M$2,学校番号,設定!$J$1,FALSE))</f>
        <v/>
      </c>
      <c r="I112" s="148"/>
      <c r="J112" s="232"/>
      <c r="K112" s="222" t="str">
        <f>IF($D112="","",IF($J112="","生年月日を入力",IF($J112&gt;設定!$G$24,"生年月日を訂正",IF($J112&gt;設定!$G$23,"C",IF($J112&gt;設定!$G$22,"B",IF($J112&gt;=設定!$E$22,"A","生年月日を訂正"))))))</f>
        <v/>
      </c>
      <c r="M112" s="143">
        <v>197</v>
      </c>
      <c r="N112" s="293" t="str">
        <f t="shared" si="4"/>
        <v/>
      </c>
      <c r="O112" s="294"/>
      <c r="P112" s="145"/>
    </row>
    <row r="113" spans="2:16" ht="15" customHeight="1">
      <c r="B113" s="12">
        <v>110</v>
      </c>
      <c r="C113" s="61" t="str">
        <f t="shared" si="3"/>
        <v/>
      </c>
      <c r="D113" s="53"/>
      <c r="E113" s="53"/>
      <c r="F113" s="53"/>
      <c r="G113" s="53"/>
      <c r="H113" s="49" t="str">
        <f>IF($M$2="","",VLOOKUP($M$2,学校番号,設定!$J$1,FALSE))</f>
        <v/>
      </c>
      <c r="I113" s="149"/>
      <c r="J113" s="230"/>
      <c r="K113" s="223" t="str">
        <f>IF($D113="","",IF($J113="","生年月日を入力",IF($J113&gt;設定!$G$24,"生年月日を訂正",IF($J113&gt;設定!$G$23,"C",IF($J113&gt;設定!$G$22,"B",IF($J113&gt;=設定!$E$22,"A","生年月日を訂正"))))))</f>
        <v/>
      </c>
      <c r="M113" s="143">
        <v>199</v>
      </c>
      <c r="N113" s="293" t="str">
        <f t="shared" si="4"/>
        <v/>
      </c>
      <c r="O113" s="294"/>
      <c r="P113" s="145"/>
    </row>
    <row r="114" spans="2:16" ht="15" customHeight="1">
      <c r="B114" s="10">
        <v>111</v>
      </c>
      <c r="C114" s="59" t="str">
        <f t="shared" si="3"/>
        <v/>
      </c>
      <c r="D114" s="51"/>
      <c r="E114" s="51"/>
      <c r="F114" s="51"/>
      <c r="G114" s="51"/>
      <c r="H114" s="47" t="str">
        <f>IF($M$2="","",VLOOKUP($M$2,学校番号,設定!$J$1,FALSE))</f>
        <v/>
      </c>
      <c r="I114" s="147"/>
      <c r="J114" s="231"/>
      <c r="K114" s="221" t="str">
        <f>IF($D114="","",IF($J114="","生年月日を入力",IF($J114&gt;設定!$G$24,"生年月日を訂正",IF($J114&gt;設定!$G$23,"C",IF($J114&gt;設定!$G$22,"B",IF($J114&gt;=設定!$E$22,"A","生年月日を訂正"))))))</f>
        <v/>
      </c>
      <c r="M114" s="143">
        <v>201</v>
      </c>
      <c r="N114" s="293" t="str">
        <f t="shared" si="4"/>
        <v>横浜田奈</v>
      </c>
      <c r="O114" s="294"/>
      <c r="P114" s="145"/>
    </row>
    <row r="115" spans="2:16" ht="15" customHeight="1">
      <c r="B115" s="10">
        <v>112</v>
      </c>
      <c r="C115" s="59" t="str">
        <f t="shared" si="3"/>
        <v/>
      </c>
      <c r="D115" s="51"/>
      <c r="E115" s="51"/>
      <c r="F115" s="51"/>
      <c r="G115" s="51"/>
      <c r="H115" s="47" t="str">
        <f>IF($M$2="","",VLOOKUP($M$2,学校番号,設定!$J$1,FALSE))</f>
        <v/>
      </c>
      <c r="I115" s="147"/>
      <c r="J115" s="231"/>
      <c r="K115" s="221" t="str">
        <f>IF($D115="","",IF($J115="","生年月日を入力",IF($J115&gt;設定!$G$24,"生年月日を訂正",IF($J115&gt;設定!$G$23,"C",IF($J115&gt;設定!$G$22,"B",IF($J115&gt;=設定!$E$22,"A","生年月日を訂正"))))))</f>
        <v/>
      </c>
      <c r="M115" s="143">
        <v>203</v>
      </c>
      <c r="N115" s="293" t="str">
        <f t="shared" si="4"/>
        <v>中山</v>
      </c>
      <c r="O115" s="294"/>
      <c r="P115" s="145"/>
    </row>
    <row r="116" spans="2:16" ht="15" customHeight="1">
      <c r="B116" s="10">
        <v>113</v>
      </c>
      <c r="C116" s="59" t="str">
        <f t="shared" si="3"/>
        <v/>
      </c>
      <c r="D116" s="51"/>
      <c r="E116" s="51"/>
      <c r="F116" s="51"/>
      <c r="G116" s="51"/>
      <c r="H116" s="47" t="str">
        <f>IF($M$2="","",VLOOKUP($M$2,学校番号,設定!$J$1,FALSE))</f>
        <v/>
      </c>
      <c r="I116" s="147"/>
      <c r="J116" s="231"/>
      <c r="K116" s="221" t="str">
        <f>IF($D116="","",IF($J116="","生年月日を入力",IF($J116&gt;設定!$G$24,"生年月日を訂正",IF($J116&gt;設定!$G$23,"C",IF($J116&gt;設定!$G$22,"B",IF($J116&gt;=設定!$E$22,"A","生年月日を訂正"))))))</f>
        <v/>
      </c>
      <c r="M116" s="143">
        <v>205</v>
      </c>
      <c r="N116" s="293" t="str">
        <f t="shared" si="4"/>
        <v>十日市場</v>
      </c>
      <c r="O116" s="294"/>
      <c r="P116" s="145"/>
    </row>
    <row r="117" spans="2:16" ht="15" customHeight="1">
      <c r="B117" s="11">
        <v>114</v>
      </c>
      <c r="C117" s="60" t="str">
        <f t="shared" si="3"/>
        <v/>
      </c>
      <c r="D117" s="52"/>
      <c r="E117" s="52"/>
      <c r="F117" s="52"/>
      <c r="G117" s="52"/>
      <c r="H117" s="48" t="str">
        <f>IF($M$2="","",VLOOKUP($M$2,学校番号,設定!$J$1,FALSE))</f>
        <v/>
      </c>
      <c r="I117" s="148"/>
      <c r="J117" s="232"/>
      <c r="K117" s="222" t="str">
        <f>IF($D117="","",IF($J117="","生年月日を入力",IF($J117&gt;設定!$G$24,"生年月日を訂正",IF($J117&gt;設定!$G$23,"C",IF($J117&gt;設定!$G$22,"B",IF($J117&gt;=設定!$E$22,"A","生年月日を訂正"))))))</f>
        <v/>
      </c>
      <c r="M117" s="143">
        <v>207</v>
      </c>
      <c r="N117" s="293" t="str">
        <f t="shared" si="4"/>
        <v>横浜鴨居</v>
      </c>
      <c r="O117" s="294"/>
      <c r="P117" s="145"/>
    </row>
    <row r="118" spans="2:16" ht="15" customHeight="1">
      <c r="B118" s="12">
        <v>115</v>
      </c>
      <c r="C118" s="61" t="str">
        <f t="shared" si="3"/>
        <v/>
      </c>
      <c r="D118" s="53"/>
      <c r="E118" s="53"/>
      <c r="F118" s="53"/>
      <c r="G118" s="53"/>
      <c r="H118" s="49" t="str">
        <f>IF($M$2="","",VLOOKUP($M$2,学校番号,設定!$J$1,FALSE))</f>
        <v/>
      </c>
      <c r="I118" s="149"/>
      <c r="J118" s="230"/>
      <c r="K118" s="223" t="str">
        <f>IF($D118="","",IF($J118="","生年月日を入力",IF($J118&gt;設定!$G$24,"生年月日を訂正",IF($J118&gt;設定!$G$23,"C",IF($J118&gt;設定!$G$22,"B",IF($J118&gt;=設定!$E$22,"A","生年月日を訂正"))))))</f>
        <v/>
      </c>
      <c r="M118" s="143">
        <v>209</v>
      </c>
      <c r="N118" s="293" t="str">
        <f t="shared" si="4"/>
        <v>横浜緑が丘</v>
      </c>
      <c r="O118" s="294"/>
      <c r="P118" s="145"/>
    </row>
    <row r="119" spans="2:16" ht="15" customHeight="1">
      <c r="B119" s="10">
        <v>116</v>
      </c>
      <c r="C119" s="59" t="str">
        <f t="shared" si="3"/>
        <v/>
      </c>
      <c r="D119" s="51"/>
      <c r="E119" s="51"/>
      <c r="F119" s="51"/>
      <c r="G119" s="51"/>
      <c r="H119" s="47" t="str">
        <f>IF($M$2="","",VLOOKUP($M$2,学校番号,設定!$J$1,FALSE))</f>
        <v/>
      </c>
      <c r="I119" s="147"/>
      <c r="J119" s="231"/>
      <c r="K119" s="221" t="str">
        <f>IF($D119="","",IF($J119="","生年月日を入力",IF($J119&gt;設定!$G$24,"生年月日を訂正",IF($J119&gt;設定!$G$23,"C",IF($J119&gt;設定!$G$22,"B",IF($J119&gt;=設定!$E$22,"A","生年月日を訂正"))))))</f>
        <v/>
      </c>
      <c r="M119" s="143">
        <v>211</v>
      </c>
      <c r="N119" s="293" t="str">
        <f t="shared" si="4"/>
        <v>霧が丘</v>
      </c>
      <c r="O119" s="294"/>
      <c r="P119" s="145"/>
    </row>
    <row r="120" spans="2:16" ht="15" customHeight="1">
      <c r="B120" s="10">
        <v>117</v>
      </c>
      <c r="C120" s="59" t="str">
        <f t="shared" si="3"/>
        <v/>
      </c>
      <c r="D120" s="51"/>
      <c r="E120" s="51"/>
      <c r="F120" s="51"/>
      <c r="G120" s="51"/>
      <c r="H120" s="47" t="str">
        <f>IF($M$2="","",VLOOKUP($M$2,学校番号,設定!$J$1,FALSE))</f>
        <v/>
      </c>
      <c r="I120" s="147"/>
      <c r="J120" s="231"/>
      <c r="K120" s="221" t="str">
        <f>IF($D120="","",IF($J120="","生年月日を入力",IF($J120&gt;設定!$G$24,"生年月日を訂正",IF($J120&gt;設定!$G$23,"C",IF($J120&gt;設定!$G$22,"B",IF($J120&gt;=設定!$E$22,"A","生年月日を訂正"))))))</f>
        <v/>
      </c>
      <c r="M120" s="143">
        <v>213</v>
      </c>
      <c r="N120" s="293" t="str">
        <f t="shared" si="4"/>
        <v>東鴨居</v>
      </c>
      <c r="O120" s="294"/>
      <c r="P120" s="145"/>
    </row>
    <row r="121" spans="2:16" ht="15" customHeight="1">
      <c r="B121" s="10">
        <v>118</v>
      </c>
      <c r="C121" s="59" t="str">
        <f t="shared" si="3"/>
        <v/>
      </c>
      <c r="D121" s="51"/>
      <c r="E121" s="51"/>
      <c r="F121" s="51"/>
      <c r="G121" s="51"/>
      <c r="H121" s="47" t="str">
        <f>IF($M$2="","",VLOOKUP($M$2,学校番号,設定!$J$1,FALSE))</f>
        <v/>
      </c>
      <c r="I121" s="147"/>
      <c r="J121" s="231"/>
      <c r="K121" s="221" t="str">
        <f>IF($D121="","",IF($J121="","生年月日を入力",IF($J121&gt;設定!$G$24,"生年月日を訂正",IF($J121&gt;設定!$G$23,"C",IF($J121&gt;設定!$G$22,"B",IF($J121&gt;=設定!$E$22,"A","生年月日を訂正"))))))</f>
        <v/>
      </c>
      <c r="M121" s="143">
        <v>215</v>
      </c>
      <c r="N121" s="293" t="str">
        <f t="shared" si="4"/>
        <v/>
      </c>
      <c r="O121" s="294"/>
      <c r="P121" s="145"/>
    </row>
    <row r="122" spans="2:16" ht="15" customHeight="1">
      <c r="B122" s="11">
        <v>119</v>
      </c>
      <c r="C122" s="60" t="str">
        <f t="shared" si="3"/>
        <v/>
      </c>
      <c r="D122" s="52"/>
      <c r="E122" s="52"/>
      <c r="F122" s="52"/>
      <c r="G122" s="52"/>
      <c r="H122" s="48" t="str">
        <f>IF($M$2="","",VLOOKUP($M$2,学校番号,設定!$J$1,FALSE))</f>
        <v/>
      </c>
      <c r="I122" s="148"/>
      <c r="J122" s="232"/>
      <c r="K122" s="222" t="str">
        <f>IF($D122="","",IF($J122="","生年月日を入力",IF($J122&gt;設定!$G$24,"生年月日を訂正",IF($J122&gt;設定!$G$23,"C",IF($J122&gt;設定!$G$22,"B",IF($J122&gt;=設定!$E$22,"A","生年月日を訂正"))))))</f>
        <v/>
      </c>
      <c r="M122" s="143">
        <v>217</v>
      </c>
      <c r="N122" s="293" t="str">
        <f t="shared" si="4"/>
        <v>山内</v>
      </c>
      <c r="O122" s="294"/>
      <c r="P122" s="145"/>
    </row>
    <row r="123" spans="2:16" ht="15" customHeight="1">
      <c r="B123" s="12">
        <v>120</v>
      </c>
      <c r="C123" s="61" t="str">
        <f t="shared" si="3"/>
        <v/>
      </c>
      <c r="D123" s="53"/>
      <c r="E123" s="53"/>
      <c r="F123" s="53"/>
      <c r="G123" s="53"/>
      <c r="H123" s="49" t="str">
        <f>IF($M$2="","",VLOOKUP($M$2,学校番号,設定!$J$1,FALSE))</f>
        <v/>
      </c>
      <c r="I123" s="149"/>
      <c r="J123" s="230"/>
      <c r="K123" s="223" t="str">
        <f>IF($D123="","",IF($J123="","生年月日を入力",IF($J123&gt;設定!$G$24,"生年月日を訂正",IF($J123&gt;設定!$G$23,"C",IF($J123&gt;設定!$G$22,"B",IF($J123&gt;=設定!$E$22,"A","生年月日を訂正"))))))</f>
        <v/>
      </c>
      <c r="M123" s="143">
        <v>219</v>
      </c>
      <c r="N123" s="293" t="str">
        <f t="shared" si="4"/>
        <v>谷本</v>
      </c>
      <c r="O123" s="294"/>
      <c r="P123" s="145"/>
    </row>
    <row r="124" spans="2:16" ht="15" customHeight="1">
      <c r="B124" s="10">
        <v>121</v>
      </c>
      <c r="C124" s="59" t="str">
        <f t="shared" si="3"/>
        <v/>
      </c>
      <c r="D124" s="51"/>
      <c r="E124" s="51"/>
      <c r="F124" s="51"/>
      <c r="G124" s="51"/>
      <c r="H124" s="47" t="str">
        <f>IF($M$2="","",VLOOKUP($M$2,学校番号,設定!$J$1,FALSE))</f>
        <v/>
      </c>
      <c r="I124" s="147"/>
      <c r="J124" s="231"/>
      <c r="K124" s="221" t="str">
        <f>IF($D124="","",IF($J124="","生年月日を入力",IF($J124&gt;設定!$G$24,"生年月日を訂正",IF($J124&gt;設定!$G$23,"C",IF($J124&gt;設定!$G$22,"B",IF($J124&gt;=設定!$E$22,"A","生年月日を訂正"))))))</f>
        <v/>
      </c>
      <c r="M124" s="143">
        <v>221</v>
      </c>
      <c r="N124" s="293" t="str">
        <f t="shared" si="4"/>
        <v>青葉台</v>
      </c>
      <c r="O124" s="294"/>
      <c r="P124" s="145"/>
    </row>
    <row r="125" spans="2:16" ht="15" customHeight="1">
      <c r="B125" s="10">
        <v>122</v>
      </c>
      <c r="C125" s="59" t="str">
        <f t="shared" si="3"/>
        <v/>
      </c>
      <c r="D125" s="51"/>
      <c r="E125" s="51"/>
      <c r="F125" s="51"/>
      <c r="G125" s="51"/>
      <c r="H125" s="47" t="str">
        <f>IF($M$2="","",VLOOKUP($M$2,学校番号,設定!$J$1,FALSE))</f>
        <v/>
      </c>
      <c r="I125" s="147"/>
      <c r="J125" s="231"/>
      <c r="K125" s="221" t="str">
        <f>IF($D125="","",IF($J125="","生年月日を入力",IF($J125&gt;設定!$G$24,"生年月日を訂正",IF($J125&gt;設定!$G$23,"C",IF($J125&gt;設定!$G$22,"B",IF($J125&gt;=設定!$E$22,"A","生年月日を訂正"))))))</f>
        <v/>
      </c>
      <c r="M125" s="143">
        <v>223</v>
      </c>
      <c r="N125" s="293" t="str">
        <f t="shared" si="4"/>
        <v>みたけ台</v>
      </c>
      <c r="O125" s="294"/>
      <c r="P125" s="145"/>
    </row>
    <row r="126" spans="2:16" ht="15" customHeight="1">
      <c r="B126" s="10">
        <v>123</v>
      </c>
      <c r="C126" s="59" t="str">
        <f t="shared" si="3"/>
        <v/>
      </c>
      <c r="D126" s="51"/>
      <c r="E126" s="51"/>
      <c r="F126" s="51"/>
      <c r="G126" s="51"/>
      <c r="H126" s="47" t="str">
        <f>IF($M$2="","",VLOOKUP($M$2,学校番号,設定!$J$1,FALSE))</f>
        <v/>
      </c>
      <c r="I126" s="147"/>
      <c r="J126" s="231"/>
      <c r="K126" s="221" t="str">
        <f>IF($D126="","",IF($J126="","生年月日を入力",IF($J126&gt;設定!$G$24,"生年月日を訂正",IF($J126&gt;設定!$G$23,"C",IF($J126&gt;設定!$G$22,"B",IF($J126&gt;=設定!$E$22,"A","生年月日を訂正"))))))</f>
        <v/>
      </c>
      <c r="M126" s="143">
        <v>225</v>
      </c>
      <c r="N126" s="293" t="str">
        <f t="shared" si="4"/>
        <v>美しが丘</v>
      </c>
      <c r="O126" s="294"/>
      <c r="P126" s="145"/>
    </row>
    <row r="127" spans="2:16" ht="15" customHeight="1">
      <c r="B127" s="11">
        <v>124</v>
      </c>
      <c r="C127" s="60" t="str">
        <f t="shared" si="3"/>
        <v/>
      </c>
      <c r="D127" s="52"/>
      <c r="E127" s="52"/>
      <c r="F127" s="52"/>
      <c r="G127" s="52"/>
      <c r="H127" s="48" t="str">
        <f>IF($M$2="","",VLOOKUP($M$2,学校番号,設定!$J$1,FALSE))</f>
        <v/>
      </c>
      <c r="I127" s="148"/>
      <c r="J127" s="232"/>
      <c r="K127" s="222" t="str">
        <f>IF($D127="","",IF($J127="","生年月日を入力",IF($J127&gt;設定!$G$24,"生年月日を訂正",IF($J127&gt;設定!$G$23,"C",IF($J127&gt;設定!$G$22,"B",IF($J127&gt;=設定!$E$22,"A","生年月日を訂正"))))))</f>
        <v/>
      </c>
      <c r="M127" s="143">
        <v>227</v>
      </c>
      <c r="N127" s="293" t="str">
        <f t="shared" si="4"/>
        <v>すすき野</v>
      </c>
      <c r="O127" s="294"/>
      <c r="P127" s="145"/>
    </row>
    <row r="128" spans="2:16" ht="15" customHeight="1">
      <c r="B128" s="12">
        <v>125</v>
      </c>
      <c r="C128" s="61" t="str">
        <f t="shared" si="3"/>
        <v/>
      </c>
      <c r="D128" s="53"/>
      <c r="E128" s="53"/>
      <c r="F128" s="53"/>
      <c r="G128" s="53"/>
      <c r="H128" s="49" t="str">
        <f>IF($M$2="","",VLOOKUP($M$2,学校番号,設定!$J$1,FALSE))</f>
        <v/>
      </c>
      <c r="I128" s="149"/>
      <c r="J128" s="230"/>
      <c r="K128" s="223" t="str">
        <f>IF($D128="","",IF($J128="","生年月日を入力",IF($J128&gt;設定!$G$24,"生年月日を訂正",IF($J128&gt;設定!$G$23,"C",IF($J128&gt;設定!$G$22,"B",IF($J128&gt;=設定!$E$22,"A","生年月日を訂正"))))))</f>
        <v/>
      </c>
      <c r="M128" s="143">
        <v>229</v>
      </c>
      <c r="N128" s="293" t="str">
        <f t="shared" si="4"/>
        <v>奈良</v>
      </c>
      <c r="O128" s="294"/>
      <c r="P128" s="145"/>
    </row>
    <row r="129" spans="2:16" ht="15" customHeight="1">
      <c r="B129" s="10">
        <v>126</v>
      </c>
      <c r="C129" s="59" t="str">
        <f t="shared" si="3"/>
        <v/>
      </c>
      <c r="D129" s="51"/>
      <c r="E129" s="51"/>
      <c r="F129" s="51"/>
      <c r="G129" s="51"/>
      <c r="H129" s="47" t="str">
        <f>IF($M$2="","",VLOOKUP($M$2,学校番号,設定!$J$1,FALSE))</f>
        <v/>
      </c>
      <c r="I129" s="147"/>
      <c r="J129" s="231"/>
      <c r="K129" s="221" t="str">
        <f>IF($D129="","",IF($J129="","生年月日を入力",IF($J129&gt;設定!$G$24,"生年月日を訂正",IF($J129&gt;設定!$G$23,"C",IF($J129&gt;設定!$G$22,"B",IF($J129&gt;=設定!$E$22,"A","生年月日を訂正"))))))</f>
        <v/>
      </c>
      <c r="M129" s="143">
        <v>231</v>
      </c>
      <c r="N129" s="293" t="str">
        <f t="shared" si="4"/>
        <v>もえぎ野</v>
      </c>
      <c r="O129" s="294"/>
      <c r="P129" s="145"/>
    </row>
    <row r="130" spans="2:16" ht="15" customHeight="1">
      <c r="B130" s="10">
        <v>127</v>
      </c>
      <c r="C130" s="59" t="str">
        <f t="shared" si="3"/>
        <v/>
      </c>
      <c r="D130" s="51"/>
      <c r="E130" s="51"/>
      <c r="F130" s="51"/>
      <c r="G130" s="51"/>
      <c r="H130" s="47" t="str">
        <f>IF($M$2="","",VLOOKUP($M$2,学校番号,設定!$J$1,FALSE))</f>
        <v/>
      </c>
      <c r="I130" s="147"/>
      <c r="J130" s="231"/>
      <c r="K130" s="221" t="str">
        <f>IF($D130="","",IF($J130="","生年月日を入力",IF($J130&gt;設定!$G$24,"生年月日を訂正",IF($J130&gt;設定!$G$23,"C",IF($J130&gt;設定!$G$22,"B",IF($J130&gt;=設定!$E$22,"A","生年月日を訂正"))))))</f>
        <v/>
      </c>
      <c r="M130" s="143">
        <v>233</v>
      </c>
      <c r="N130" s="293" t="str">
        <f t="shared" si="4"/>
        <v>あざみ野</v>
      </c>
      <c r="O130" s="294"/>
      <c r="P130" s="145"/>
    </row>
    <row r="131" spans="2:16" ht="15" customHeight="1">
      <c r="B131" s="10">
        <v>128</v>
      </c>
      <c r="C131" s="59" t="str">
        <f t="shared" si="3"/>
        <v/>
      </c>
      <c r="D131" s="51"/>
      <c r="E131" s="51"/>
      <c r="F131" s="51"/>
      <c r="G131" s="51"/>
      <c r="H131" s="47" t="str">
        <f>IF($M$2="","",VLOOKUP($M$2,学校番号,設定!$J$1,FALSE))</f>
        <v/>
      </c>
      <c r="I131" s="147"/>
      <c r="J131" s="231"/>
      <c r="K131" s="221" t="str">
        <f>IF($D131="","",IF($J131="","生年月日を入力",IF($J131&gt;設定!$G$24,"生年月日を訂正",IF($J131&gt;設定!$G$23,"C",IF($J131&gt;設定!$G$22,"B",IF($J131&gt;=設定!$E$22,"A","生年月日を訂正"))))))</f>
        <v/>
      </c>
      <c r="M131" s="143">
        <v>235</v>
      </c>
      <c r="N131" s="293" t="str">
        <f t="shared" si="4"/>
        <v>鴨志田</v>
      </c>
      <c r="O131" s="294"/>
      <c r="P131" s="145"/>
    </row>
    <row r="132" spans="2:16" ht="15" customHeight="1">
      <c r="B132" s="11">
        <v>129</v>
      </c>
      <c r="C132" s="60" t="str">
        <f t="shared" ref="C132:C195" si="5">IF($M$2="","",SUM($M$2*100,B132))</f>
        <v/>
      </c>
      <c r="D132" s="52"/>
      <c r="E132" s="52"/>
      <c r="F132" s="52"/>
      <c r="G132" s="52"/>
      <c r="H132" s="48" t="str">
        <f>IF($M$2="","",VLOOKUP($M$2,学校番号,設定!$J$1,FALSE))</f>
        <v/>
      </c>
      <c r="I132" s="148"/>
      <c r="J132" s="232"/>
      <c r="K132" s="222" t="str">
        <f>IF($D132="","",IF($J132="","生年月日を入力",IF($J132&gt;設定!$G$24,"生年月日を訂正",IF($J132&gt;設定!$G$23,"C",IF($J132&gt;設定!$G$22,"B",IF($J132&gt;=設定!$E$22,"A","生年月日を訂正"))))))</f>
        <v/>
      </c>
      <c r="M132" s="143">
        <v>237</v>
      </c>
      <c r="N132" s="293" t="str">
        <f t="shared" si="4"/>
        <v>市ヶ尾</v>
      </c>
      <c r="O132" s="294"/>
      <c r="P132" s="145"/>
    </row>
    <row r="133" spans="2:16" ht="15" customHeight="1">
      <c r="B133" s="12">
        <v>130</v>
      </c>
      <c r="C133" s="61" t="str">
        <f t="shared" si="5"/>
        <v/>
      </c>
      <c r="D133" s="53"/>
      <c r="E133" s="53"/>
      <c r="F133" s="53"/>
      <c r="G133" s="53"/>
      <c r="H133" s="49" t="str">
        <f>IF($M$2="","",VLOOKUP($M$2,学校番号,設定!$J$1,FALSE))</f>
        <v/>
      </c>
      <c r="I133" s="149"/>
      <c r="J133" s="230"/>
      <c r="K133" s="223" t="str">
        <f>IF($D133="","",IF($J133="","生年月日を入力",IF($J133&gt;設定!$G$24,"生年月日を訂正",IF($J133&gt;設定!$G$23,"C",IF($J133&gt;設定!$G$22,"B",IF($J133&gt;=設定!$E$22,"A","生年月日を訂正"))))))</f>
        <v/>
      </c>
      <c r="M133" s="143">
        <v>239</v>
      </c>
      <c r="N133" s="293" t="str">
        <f t="shared" si="4"/>
        <v>あかね台</v>
      </c>
      <c r="O133" s="294"/>
      <c r="P133" s="145"/>
    </row>
    <row r="134" spans="2:16" ht="15" customHeight="1">
      <c r="B134" s="10">
        <v>131</v>
      </c>
      <c r="C134" s="59" t="str">
        <f t="shared" si="5"/>
        <v/>
      </c>
      <c r="D134" s="51"/>
      <c r="E134" s="51"/>
      <c r="F134" s="51"/>
      <c r="G134" s="51"/>
      <c r="H134" s="47" t="str">
        <f>IF($M$2="","",VLOOKUP($M$2,学校番号,設定!$J$1,FALSE))</f>
        <v/>
      </c>
      <c r="I134" s="147"/>
      <c r="J134" s="231"/>
      <c r="K134" s="221" t="str">
        <f>IF($D134="","",IF($J134="","生年月日を入力",IF($J134&gt;設定!$G$24,"生年月日を訂正",IF($J134&gt;設定!$G$23,"C",IF($J134&gt;設定!$G$22,"B",IF($J134&gt;=設定!$E$22,"A","生年月日を訂正"))))))</f>
        <v/>
      </c>
      <c r="M134" s="143">
        <v>241</v>
      </c>
      <c r="N134" s="293" t="str">
        <f t="shared" si="4"/>
        <v>中川</v>
      </c>
      <c r="O134" s="294"/>
      <c r="P134" s="145"/>
    </row>
    <row r="135" spans="2:16" ht="15" customHeight="1">
      <c r="B135" s="10">
        <v>132</v>
      </c>
      <c r="C135" s="59" t="str">
        <f t="shared" si="5"/>
        <v/>
      </c>
      <c r="D135" s="51"/>
      <c r="E135" s="51"/>
      <c r="F135" s="51"/>
      <c r="G135" s="51"/>
      <c r="H135" s="47" t="str">
        <f>IF($M$2="","",VLOOKUP($M$2,学校番号,設定!$J$1,FALSE))</f>
        <v/>
      </c>
      <c r="I135" s="147"/>
      <c r="J135" s="231"/>
      <c r="K135" s="221" t="str">
        <f>IF($D135="","",IF($J135="","生年月日を入力",IF($J135&gt;設定!$G$24,"生年月日を訂正",IF($J135&gt;設定!$G$23,"C",IF($J135&gt;設定!$G$22,"B",IF($J135&gt;=設定!$E$22,"A","生年月日を訂正"))))))</f>
        <v/>
      </c>
      <c r="M135" s="143">
        <v>243</v>
      </c>
      <c r="N135" s="293" t="str">
        <f t="shared" si="4"/>
        <v>茅ケ崎</v>
      </c>
      <c r="O135" s="294"/>
      <c r="P135" s="145"/>
    </row>
    <row r="136" spans="2:16" ht="15" customHeight="1">
      <c r="B136" s="10">
        <v>133</v>
      </c>
      <c r="C136" s="59" t="str">
        <f t="shared" si="5"/>
        <v/>
      </c>
      <c r="D136" s="51"/>
      <c r="E136" s="51"/>
      <c r="F136" s="51"/>
      <c r="G136" s="51"/>
      <c r="H136" s="47" t="str">
        <f>IF($M$2="","",VLOOKUP($M$2,学校番号,設定!$J$1,FALSE))</f>
        <v/>
      </c>
      <c r="I136" s="147"/>
      <c r="J136" s="231"/>
      <c r="K136" s="221" t="str">
        <f>IF($D136="","",IF($J136="","生年月日を入力",IF($J136&gt;設定!$G$24,"生年月日を訂正",IF($J136&gt;設定!$G$23,"C",IF($J136&gt;設定!$G$22,"B",IF($J136&gt;=設定!$E$22,"A","生年月日を訂正"))))))</f>
        <v/>
      </c>
      <c r="M136" s="143">
        <v>245</v>
      </c>
      <c r="N136" s="293" t="str">
        <f t="shared" si="4"/>
        <v>中川西</v>
      </c>
      <c r="O136" s="294"/>
      <c r="P136" s="145"/>
    </row>
    <row r="137" spans="2:16" ht="15" customHeight="1">
      <c r="B137" s="11">
        <v>134</v>
      </c>
      <c r="C137" s="60" t="str">
        <f t="shared" si="5"/>
        <v/>
      </c>
      <c r="D137" s="52"/>
      <c r="E137" s="52"/>
      <c r="F137" s="52"/>
      <c r="G137" s="52"/>
      <c r="H137" s="48" t="str">
        <f>IF($M$2="","",VLOOKUP($M$2,学校番号,設定!$J$1,FALSE))</f>
        <v/>
      </c>
      <c r="I137" s="148"/>
      <c r="J137" s="232"/>
      <c r="K137" s="222" t="str">
        <f>IF($D137="","",IF($J137="","生年月日を入力",IF($J137&gt;設定!$G$24,"生年月日を訂正",IF($J137&gt;設定!$G$23,"C",IF($J137&gt;設定!$G$22,"B",IF($J137&gt;=設定!$E$22,"A","生年月日を訂正"))))))</f>
        <v/>
      </c>
      <c r="M137" s="143">
        <v>247</v>
      </c>
      <c r="N137" s="293" t="str">
        <f t="shared" si="4"/>
        <v>都田</v>
      </c>
      <c r="O137" s="294"/>
      <c r="P137" s="145"/>
    </row>
    <row r="138" spans="2:16" ht="15" customHeight="1">
      <c r="B138" s="12">
        <v>135</v>
      </c>
      <c r="C138" s="61" t="str">
        <f t="shared" si="5"/>
        <v/>
      </c>
      <c r="D138" s="53"/>
      <c r="E138" s="53"/>
      <c r="F138" s="53"/>
      <c r="G138" s="53"/>
      <c r="H138" s="49" t="str">
        <f>IF($M$2="","",VLOOKUP($M$2,学校番号,設定!$J$1,FALSE))</f>
        <v/>
      </c>
      <c r="I138" s="149"/>
      <c r="J138" s="230"/>
      <c r="K138" s="223" t="str">
        <f>IF($D138="","",IF($J138="","生年月日を入力",IF($J138&gt;設定!$G$24,"生年月日を訂正",IF($J138&gt;設定!$G$23,"C",IF($J138&gt;設定!$G$22,"B",IF($J138&gt;=設定!$E$22,"A","生年月日を訂正"))))))</f>
        <v/>
      </c>
      <c r="M138" s="143">
        <v>249</v>
      </c>
      <c r="N138" s="293" t="str">
        <f t="shared" si="4"/>
        <v>川和</v>
      </c>
      <c r="O138" s="294"/>
      <c r="P138" s="145"/>
    </row>
    <row r="139" spans="2:16" ht="15" customHeight="1">
      <c r="B139" s="10">
        <v>136</v>
      </c>
      <c r="C139" s="59" t="str">
        <f t="shared" si="5"/>
        <v/>
      </c>
      <c r="D139" s="51"/>
      <c r="E139" s="51"/>
      <c r="F139" s="51"/>
      <c r="G139" s="51"/>
      <c r="H139" s="47" t="str">
        <f>IF($M$2="","",VLOOKUP($M$2,学校番号,設定!$J$1,FALSE))</f>
        <v/>
      </c>
      <c r="I139" s="147"/>
      <c r="J139" s="231"/>
      <c r="K139" s="221" t="str">
        <f>IF($D139="","",IF($J139="","生年月日を入力",IF($J139&gt;設定!$G$24,"生年月日を訂正",IF($J139&gt;設定!$G$23,"C",IF($J139&gt;設定!$G$22,"B",IF($J139&gt;=設定!$E$22,"A","生年月日を訂正"))))))</f>
        <v/>
      </c>
      <c r="M139" s="143">
        <v>251</v>
      </c>
      <c r="N139" s="293" t="str">
        <f t="shared" si="4"/>
        <v>荏田南</v>
      </c>
      <c r="O139" s="294"/>
      <c r="P139" s="145"/>
    </row>
    <row r="140" spans="2:16" ht="15" customHeight="1">
      <c r="B140" s="10">
        <v>137</v>
      </c>
      <c r="C140" s="59" t="str">
        <f t="shared" si="5"/>
        <v/>
      </c>
      <c r="D140" s="51"/>
      <c r="E140" s="51"/>
      <c r="F140" s="51"/>
      <c r="G140" s="51"/>
      <c r="H140" s="47" t="str">
        <f>IF($M$2="","",VLOOKUP($M$2,学校番号,設定!$J$1,FALSE))</f>
        <v/>
      </c>
      <c r="I140" s="147"/>
      <c r="J140" s="231"/>
      <c r="K140" s="221" t="str">
        <f>IF($D140="","",IF($J140="","生年月日を入力",IF($J140&gt;設定!$G$24,"生年月日を訂正",IF($J140&gt;設定!$G$23,"C",IF($J140&gt;設定!$G$22,"B",IF($J140&gt;=設定!$E$22,"A","生年月日を訂正"))))))</f>
        <v/>
      </c>
      <c r="M140" s="143">
        <v>253</v>
      </c>
      <c r="N140" s="293" t="str">
        <f t="shared" si="4"/>
        <v>東山田</v>
      </c>
      <c r="O140" s="294"/>
      <c r="P140" s="145"/>
    </row>
    <row r="141" spans="2:16" ht="15" customHeight="1">
      <c r="B141" s="10">
        <v>138</v>
      </c>
      <c r="C141" s="59" t="str">
        <f t="shared" si="5"/>
        <v/>
      </c>
      <c r="D141" s="51"/>
      <c r="E141" s="51"/>
      <c r="F141" s="51"/>
      <c r="G141" s="51"/>
      <c r="H141" s="47" t="str">
        <f>IF($M$2="","",VLOOKUP($M$2,学校番号,設定!$J$1,FALSE))</f>
        <v/>
      </c>
      <c r="I141" s="147"/>
      <c r="J141" s="231"/>
      <c r="K141" s="221" t="str">
        <f>IF($D141="","",IF($J141="","生年月日を入力",IF($J141&gt;設定!$G$24,"生年月日を訂正",IF($J141&gt;設定!$G$23,"C",IF($J141&gt;設定!$G$22,"B",IF($J141&gt;=設定!$E$22,"A","生年月日を訂正"))))))</f>
        <v/>
      </c>
      <c r="M141" s="143">
        <v>255</v>
      </c>
      <c r="N141" s="293" t="str">
        <f t="shared" si="4"/>
        <v>早渕</v>
      </c>
      <c r="O141" s="294"/>
      <c r="P141" s="145"/>
    </row>
    <row r="142" spans="2:16" ht="15" customHeight="1">
      <c r="B142" s="11">
        <v>139</v>
      </c>
      <c r="C142" s="60" t="str">
        <f t="shared" si="5"/>
        <v/>
      </c>
      <c r="D142" s="52"/>
      <c r="E142" s="52"/>
      <c r="F142" s="52"/>
      <c r="G142" s="52"/>
      <c r="H142" s="48" t="str">
        <f>IF($M$2="","",VLOOKUP($M$2,学校番号,設定!$J$1,FALSE))</f>
        <v/>
      </c>
      <c r="I142" s="148"/>
      <c r="J142" s="232"/>
      <c r="K142" s="222" t="str">
        <f>IF($D142="","",IF($J142="","生年月日を入力",IF($J142&gt;設定!$G$24,"生年月日を訂正",IF($J142&gt;設定!$G$23,"C",IF($J142&gt;設定!$G$22,"B",IF($J142&gt;=設定!$E$22,"A","生年月日を訂正"))))))</f>
        <v/>
      </c>
      <c r="M142" s="143">
        <v>257</v>
      </c>
      <c r="N142" s="293" t="str">
        <f t="shared" ref="N142:N205" si="6">IF(VLOOKUP($M142,学校番号,2,FALSE)="","",(VLOOKUP($M142,学校番号,2,FALSE)))</f>
        <v/>
      </c>
      <c r="O142" s="294"/>
      <c r="P142" s="145"/>
    </row>
    <row r="143" spans="2:16" ht="15" customHeight="1">
      <c r="B143" s="12">
        <v>140</v>
      </c>
      <c r="C143" s="61" t="str">
        <f t="shared" si="5"/>
        <v/>
      </c>
      <c r="D143" s="53"/>
      <c r="E143" s="53"/>
      <c r="F143" s="53"/>
      <c r="G143" s="53"/>
      <c r="H143" s="49" t="str">
        <f>IF($M$2="","",VLOOKUP($M$2,学校番号,設定!$J$1,FALSE))</f>
        <v/>
      </c>
      <c r="I143" s="149"/>
      <c r="J143" s="230"/>
      <c r="K143" s="223" t="str">
        <f>IF($D143="","",IF($J143="","生年月日を入力",IF($J143&gt;設定!$G$24,"生年月日を訂正",IF($J143&gt;設定!$G$23,"C",IF($J143&gt;設定!$G$22,"B",IF($J143&gt;=設定!$E$22,"A","生年月日を訂正"))))))</f>
        <v/>
      </c>
      <c r="M143" s="143">
        <v>259</v>
      </c>
      <c r="N143" s="293" t="str">
        <f t="shared" si="6"/>
        <v>大正</v>
      </c>
      <c r="O143" s="294"/>
      <c r="P143" s="145"/>
    </row>
    <row r="144" spans="2:16" ht="15" customHeight="1">
      <c r="B144" s="10">
        <v>141</v>
      </c>
      <c r="C144" s="59" t="str">
        <f t="shared" si="5"/>
        <v/>
      </c>
      <c r="D144" s="51"/>
      <c r="E144" s="51"/>
      <c r="F144" s="51"/>
      <c r="G144" s="51"/>
      <c r="H144" s="47" t="str">
        <f>IF($M$2="","",VLOOKUP($M$2,学校番号,設定!$J$1,FALSE))</f>
        <v/>
      </c>
      <c r="I144" s="147"/>
      <c r="J144" s="231"/>
      <c r="K144" s="221" t="str">
        <f>IF($D144="","",IF($J144="","生年月日を入力",IF($J144&gt;設定!$G$24,"生年月日を訂正",IF($J144&gt;設定!$G$23,"C",IF($J144&gt;設定!$G$22,"B",IF($J144&gt;=設定!$E$22,"A","生年月日を訂正"))))))</f>
        <v/>
      </c>
      <c r="M144" s="143">
        <v>261</v>
      </c>
      <c r="N144" s="293" t="str">
        <f t="shared" si="6"/>
        <v>戸塚</v>
      </c>
      <c r="O144" s="294"/>
      <c r="P144" s="145"/>
    </row>
    <row r="145" spans="2:16" ht="15" customHeight="1">
      <c r="B145" s="10">
        <v>142</v>
      </c>
      <c r="C145" s="59" t="str">
        <f t="shared" si="5"/>
        <v/>
      </c>
      <c r="D145" s="51"/>
      <c r="E145" s="51"/>
      <c r="F145" s="51"/>
      <c r="G145" s="51"/>
      <c r="H145" s="47" t="str">
        <f>IF($M$2="","",VLOOKUP($M$2,学校番号,設定!$J$1,FALSE))</f>
        <v/>
      </c>
      <c r="I145" s="147"/>
      <c r="J145" s="231"/>
      <c r="K145" s="221" t="str">
        <f>IF($D145="","",IF($J145="","生年月日を入力",IF($J145&gt;設定!$G$24,"生年月日を訂正",IF($J145&gt;設定!$G$23,"C",IF($J145&gt;設定!$G$22,"B",IF($J145&gt;=設定!$E$22,"A","生年月日を訂正"))))))</f>
        <v/>
      </c>
      <c r="M145" s="143">
        <v>263</v>
      </c>
      <c r="N145" s="293" t="str">
        <f t="shared" si="6"/>
        <v>舞岡</v>
      </c>
      <c r="O145" s="294"/>
      <c r="P145" s="145"/>
    </row>
    <row r="146" spans="2:16" ht="15" customHeight="1">
      <c r="B146" s="10">
        <v>143</v>
      </c>
      <c r="C146" s="59" t="str">
        <f t="shared" si="5"/>
        <v/>
      </c>
      <c r="D146" s="51"/>
      <c r="E146" s="51"/>
      <c r="F146" s="51"/>
      <c r="G146" s="51"/>
      <c r="H146" s="47" t="str">
        <f>IF($M$2="","",VLOOKUP($M$2,学校番号,設定!$J$1,FALSE))</f>
        <v/>
      </c>
      <c r="I146" s="147"/>
      <c r="J146" s="231"/>
      <c r="K146" s="221" t="str">
        <f>IF($D146="","",IF($J146="","生年月日を入力",IF($J146&gt;設定!$G$24,"生年月日を訂正",IF($J146&gt;設定!$G$23,"C",IF($J146&gt;設定!$G$22,"B",IF($J146&gt;=設定!$E$22,"A","生年月日を訂正"))))))</f>
        <v/>
      </c>
      <c r="M146" s="143">
        <v>265</v>
      </c>
      <c r="N146" s="293" t="str">
        <f t="shared" si="6"/>
        <v>豊田</v>
      </c>
      <c r="O146" s="294"/>
      <c r="P146" s="145"/>
    </row>
    <row r="147" spans="2:16" ht="15" customHeight="1">
      <c r="B147" s="11">
        <v>144</v>
      </c>
      <c r="C147" s="60" t="str">
        <f t="shared" si="5"/>
        <v/>
      </c>
      <c r="D147" s="52"/>
      <c r="E147" s="52"/>
      <c r="F147" s="52"/>
      <c r="G147" s="52"/>
      <c r="H147" s="48" t="str">
        <f>IF($M$2="","",VLOOKUP($M$2,学校番号,設定!$J$1,FALSE))</f>
        <v/>
      </c>
      <c r="I147" s="148"/>
      <c r="J147" s="232"/>
      <c r="K147" s="222" t="str">
        <f>IF($D147="","",IF($J147="","生年月日を入力",IF($J147&gt;設定!$G$24,"生年月日を訂正",IF($J147&gt;設定!$G$23,"C",IF($J147&gt;設定!$G$22,"B",IF($J147&gt;=設定!$E$22,"A","生年月日を訂正"))))))</f>
        <v/>
      </c>
      <c r="M147" s="143">
        <v>267</v>
      </c>
      <c r="N147" s="293" t="str">
        <f t="shared" si="6"/>
        <v>名瀬</v>
      </c>
      <c r="O147" s="294"/>
      <c r="P147" s="145"/>
    </row>
    <row r="148" spans="2:16" ht="15" customHeight="1">
      <c r="B148" s="12">
        <v>145</v>
      </c>
      <c r="C148" s="61" t="str">
        <f t="shared" si="5"/>
        <v/>
      </c>
      <c r="D148" s="53"/>
      <c r="E148" s="53"/>
      <c r="F148" s="53"/>
      <c r="G148" s="53"/>
      <c r="H148" s="49" t="str">
        <f>IF($M$2="","",VLOOKUP($M$2,学校番号,設定!$J$1,FALSE))</f>
        <v/>
      </c>
      <c r="I148" s="149"/>
      <c r="J148" s="230"/>
      <c r="K148" s="223" t="str">
        <f>IF($D148="","",IF($J148="","生年月日を入力",IF($J148&gt;設定!$G$24,"生年月日を訂正",IF($J148&gt;設定!$G$23,"C",IF($J148&gt;設定!$G$22,"B",IF($J148&gt;=設定!$E$22,"A","生年月日を訂正"))))))</f>
        <v/>
      </c>
      <c r="M148" s="143">
        <v>269</v>
      </c>
      <c r="N148" s="293" t="str">
        <f t="shared" si="6"/>
        <v>深谷</v>
      </c>
      <c r="O148" s="294"/>
      <c r="P148" s="145"/>
    </row>
    <row r="149" spans="2:16" ht="15" customHeight="1">
      <c r="B149" s="10">
        <v>146</v>
      </c>
      <c r="C149" s="59" t="str">
        <f t="shared" si="5"/>
        <v/>
      </c>
      <c r="D149" s="51"/>
      <c r="E149" s="51"/>
      <c r="F149" s="51"/>
      <c r="G149" s="51"/>
      <c r="H149" s="47" t="str">
        <f>IF($M$2="","",VLOOKUP($M$2,学校番号,設定!$J$1,FALSE))</f>
        <v/>
      </c>
      <c r="I149" s="147"/>
      <c r="J149" s="231"/>
      <c r="K149" s="221" t="str">
        <f>IF($D149="","",IF($J149="","生年月日を入力",IF($J149&gt;設定!$G$24,"生年月日を訂正",IF($J149&gt;設定!$G$23,"C",IF($J149&gt;設定!$G$22,"B",IF($J149&gt;=設定!$E$22,"A","生年月日を訂正"))))))</f>
        <v/>
      </c>
      <c r="M149" s="143">
        <v>271</v>
      </c>
      <c r="N149" s="293" t="str">
        <f t="shared" si="6"/>
        <v>秋葉</v>
      </c>
      <c r="O149" s="294"/>
      <c r="P149" s="145"/>
    </row>
    <row r="150" spans="2:16" ht="15" customHeight="1">
      <c r="B150" s="10">
        <v>147</v>
      </c>
      <c r="C150" s="59" t="str">
        <f t="shared" si="5"/>
        <v/>
      </c>
      <c r="D150" s="51"/>
      <c r="E150" s="51"/>
      <c r="F150" s="51"/>
      <c r="G150" s="51"/>
      <c r="H150" s="47" t="str">
        <f>IF($M$2="","",VLOOKUP($M$2,学校番号,設定!$J$1,FALSE))</f>
        <v/>
      </c>
      <c r="I150" s="147"/>
      <c r="J150" s="231"/>
      <c r="K150" s="221" t="str">
        <f>IF($D150="","",IF($J150="","生年月日を入力",IF($J150&gt;設定!$G$24,"生年月日を訂正",IF($J150&gt;設定!$G$23,"C",IF($J150&gt;設定!$G$22,"B",IF($J150&gt;=設定!$E$22,"A","生年月日を訂正"))))))</f>
        <v/>
      </c>
      <c r="M150" s="143">
        <v>273</v>
      </c>
      <c r="N150" s="293" t="str">
        <f t="shared" si="6"/>
        <v>平戸</v>
      </c>
      <c r="O150" s="294"/>
      <c r="P150" s="145"/>
    </row>
    <row r="151" spans="2:16" ht="15" customHeight="1">
      <c r="B151" s="10">
        <v>148</v>
      </c>
      <c r="C151" s="59" t="str">
        <f t="shared" si="5"/>
        <v/>
      </c>
      <c r="D151" s="51"/>
      <c r="E151" s="51"/>
      <c r="F151" s="51"/>
      <c r="G151" s="51"/>
      <c r="H151" s="47" t="str">
        <f>IF($M$2="","",VLOOKUP($M$2,学校番号,設定!$J$1,FALSE))</f>
        <v/>
      </c>
      <c r="I151" s="147"/>
      <c r="J151" s="231"/>
      <c r="K151" s="221" t="str">
        <f>IF($D151="","",IF($J151="","生年月日を入力",IF($J151&gt;設定!$G$24,"生年月日を訂正",IF($J151&gt;設定!$G$23,"C",IF($J151&gt;設定!$G$22,"B",IF($J151&gt;=設定!$E$22,"A","生年月日を訂正"))))))</f>
        <v/>
      </c>
      <c r="M151" s="143">
        <v>275</v>
      </c>
      <c r="N151" s="293" t="str">
        <f t="shared" si="6"/>
        <v>南戸塚</v>
      </c>
      <c r="O151" s="294"/>
      <c r="P151" s="145"/>
    </row>
    <row r="152" spans="2:16" ht="15" customHeight="1">
      <c r="B152" s="11">
        <v>149</v>
      </c>
      <c r="C152" s="60" t="str">
        <f t="shared" si="5"/>
        <v/>
      </c>
      <c r="D152" s="52"/>
      <c r="E152" s="52"/>
      <c r="F152" s="52"/>
      <c r="G152" s="52"/>
      <c r="H152" s="48" t="str">
        <f>IF($M$2="","",VLOOKUP($M$2,学校番号,設定!$J$1,FALSE))</f>
        <v/>
      </c>
      <c r="I152" s="148"/>
      <c r="J152" s="232"/>
      <c r="K152" s="222" t="str">
        <f>IF($D152="","",IF($J152="","生年月日を入力",IF($J152&gt;設定!$G$24,"生年月日を訂正",IF($J152&gt;設定!$G$23,"C",IF($J152&gt;設定!$G$22,"B",IF($J152&gt;=設定!$E$22,"A","生年月日を訂正"))))))</f>
        <v/>
      </c>
      <c r="M152" s="143">
        <v>277</v>
      </c>
      <c r="N152" s="293" t="str">
        <f t="shared" si="6"/>
        <v>本郷</v>
      </c>
      <c r="O152" s="294"/>
      <c r="P152" s="145"/>
    </row>
    <row r="153" spans="2:16" ht="15" customHeight="1">
      <c r="B153" s="12">
        <v>150</v>
      </c>
      <c r="C153" s="61" t="str">
        <f t="shared" si="5"/>
        <v/>
      </c>
      <c r="D153" s="53"/>
      <c r="E153" s="53"/>
      <c r="F153" s="53"/>
      <c r="G153" s="53"/>
      <c r="H153" s="49" t="str">
        <f>IF($M$2="","",VLOOKUP($M$2,学校番号,設定!$J$1,FALSE))</f>
        <v/>
      </c>
      <c r="I153" s="149"/>
      <c r="J153" s="230"/>
      <c r="K153" s="223" t="str">
        <f>IF($D153="","",IF($J153="","生年月日を入力",IF($J153&gt;設定!$G$24,"生年月日を訂正",IF($J153&gt;設定!$G$23,"C",IF($J153&gt;設定!$G$22,"B",IF($J153&gt;=設定!$E$22,"A","生年月日を訂正"))))))</f>
        <v/>
      </c>
      <c r="M153" s="143">
        <v>279</v>
      </c>
      <c r="N153" s="293" t="str">
        <f t="shared" si="6"/>
        <v>上郷</v>
      </c>
      <c r="O153" s="294"/>
      <c r="P153" s="145"/>
    </row>
    <row r="154" spans="2:16" ht="15" customHeight="1">
      <c r="B154" s="10">
        <v>151</v>
      </c>
      <c r="C154" s="59" t="str">
        <f t="shared" si="5"/>
        <v/>
      </c>
      <c r="D154" s="51"/>
      <c r="E154" s="51"/>
      <c r="F154" s="51"/>
      <c r="G154" s="51"/>
      <c r="H154" s="47" t="str">
        <f>IF($M$2="","",VLOOKUP($M$2,学校番号,設定!$J$1,FALSE))</f>
        <v/>
      </c>
      <c r="I154" s="147"/>
      <c r="J154" s="231"/>
      <c r="K154" s="221" t="str">
        <f>IF($D154="","",IF($J154="","生年月日を入力",IF($J154&gt;設定!$G$24,"生年月日を訂正",IF($J154&gt;設定!$G$23,"C",IF($J154&gt;設定!$G$22,"B",IF($J154&gt;=設定!$E$22,"A","生年月日を訂正"))))))</f>
        <v/>
      </c>
      <c r="M154" s="143">
        <v>281</v>
      </c>
      <c r="N154" s="293" t="str">
        <f t="shared" si="6"/>
        <v>桂台</v>
      </c>
      <c r="O154" s="294"/>
      <c r="P154" s="145"/>
    </row>
    <row r="155" spans="2:16" ht="15" customHeight="1">
      <c r="B155" s="10">
        <v>152</v>
      </c>
      <c r="C155" s="59" t="str">
        <f t="shared" si="5"/>
        <v/>
      </c>
      <c r="D155" s="51"/>
      <c r="E155" s="51"/>
      <c r="F155" s="51"/>
      <c r="G155" s="51"/>
      <c r="H155" s="47" t="str">
        <f>IF($M$2="","",VLOOKUP($M$2,学校番号,設定!$J$1,FALSE))</f>
        <v/>
      </c>
      <c r="I155" s="147"/>
      <c r="J155" s="231"/>
      <c r="K155" s="221" t="str">
        <f>IF($D155="","",IF($J155="","生年月日を入力",IF($J155&gt;設定!$G$24,"生年月日を訂正",IF($J155&gt;設定!$G$23,"C",IF($J155&gt;設定!$G$22,"B",IF($J155&gt;=設定!$E$22,"A","生年月日を訂正"))))))</f>
        <v/>
      </c>
      <c r="M155" s="143">
        <v>283</v>
      </c>
      <c r="N155" s="293" t="str">
        <f t="shared" si="6"/>
        <v>西本郷</v>
      </c>
      <c r="O155" s="294"/>
      <c r="P155" s="145"/>
    </row>
    <row r="156" spans="2:16" ht="15" customHeight="1">
      <c r="B156" s="10">
        <v>153</v>
      </c>
      <c r="C156" s="59" t="str">
        <f t="shared" si="5"/>
        <v/>
      </c>
      <c r="D156" s="51"/>
      <c r="E156" s="51"/>
      <c r="F156" s="51"/>
      <c r="G156" s="51"/>
      <c r="H156" s="47" t="str">
        <f>IF($M$2="","",VLOOKUP($M$2,学校番号,設定!$J$1,FALSE))</f>
        <v/>
      </c>
      <c r="I156" s="147"/>
      <c r="J156" s="231"/>
      <c r="K156" s="221" t="str">
        <f>IF($D156="","",IF($J156="","生年月日を入力",IF($J156&gt;設定!$G$24,"生年月日を訂正",IF($J156&gt;設定!$G$23,"C",IF($J156&gt;設定!$G$22,"B",IF($J156&gt;=設定!$E$22,"A","生年月日を訂正"))))))</f>
        <v/>
      </c>
      <c r="M156" s="143">
        <v>285</v>
      </c>
      <c r="N156" s="293" t="str">
        <f t="shared" si="6"/>
        <v>飯島</v>
      </c>
      <c r="O156" s="294"/>
      <c r="P156" s="145"/>
    </row>
    <row r="157" spans="2:16" ht="15" customHeight="1">
      <c r="B157" s="11">
        <v>154</v>
      </c>
      <c r="C157" s="60" t="str">
        <f t="shared" si="5"/>
        <v/>
      </c>
      <c r="D157" s="52"/>
      <c r="E157" s="52"/>
      <c r="F157" s="52"/>
      <c r="G157" s="52"/>
      <c r="H157" s="48" t="str">
        <f>IF($M$2="","",VLOOKUP($M$2,学校番号,設定!$J$1,FALSE))</f>
        <v/>
      </c>
      <c r="I157" s="148"/>
      <c r="J157" s="232"/>
      <c r="K157" s="222" t="str">
        <f>IF($D157="","",IF($J157="","生年月日を入力",IF($J157&gt;設定!$G$24,"生年月日を訂正",IF($J157&gt;設定!$G$23,"C",IF($J157&gt;設定!$G$22,"B",IF($J157&gt;=設定!$E$22,"A","生年月日を訂正"))))))</f>
        <v/>
      </c>
      <c r="M157" s="143">
        <v>287</v>
      </c>
      <c r="N157" s="293" t="str">
        <f t="shared" si="6"/>
        <v/>
      </c>
      <c r="O157" s="294"/>
      <c r="P157" s="145"/>
    </row>
    <row r="158" spans="2:16" ht="15" customHeight="1">
      <c r="B158" s="12">
        <v>155</v>
      </c>
      <c r="C158" s="61" t="str">
        <f t="shared" si="5"/>
        <v/>
      </c>
      <c r="D158" s="53"/>
      <c r="E158" s="53"/>
      <c r="F158" s="53"/>
      <c r="G158" s="53"/>
      <c r="H158" s="49" t="str">
        <f>IF($M$2="","",VLOOKUP($M$2,学校番号,設定!$J$1,FALSE))</f>
        <v/>
      </c>
      <c r="I158" s="149"/>
      <c r="J158" s="230"/>
      <c r="K158" s="223" t="str">
        <f>IF($D158="","",IF($J158="","生年月日を入力",IF($J158&gt;設定!$G$24,"生年月日を訂正",IF($J158&gt;設定!$G$23,"C",IF($J158&gt;設定!$G$22,"B",IF($J158&gt;=設定!$E$22,"A","生年月日を訂正"))))))</f>
        <v/>
      </c>
      <c r="M158" s="143">
        <v>289</v>
      </c>
      <c r="N158" s="293" t="str">
        <f t="shared" si="6"/>
        <v>小山台</v>
      </c>
      <c r="O158" s="294"/>
      <c r="P158" s="145"/>
    </row>
    <row r="159" spans="2:16" ht="15" customHeight="1">
      <c r="B159" s="10">
        <v>156</v>
      </c>
      <c r="C159" s="59" t="str">
        <f t="shared" si="5"/>
        <v/>
      </c>
      <c r="D159" s="51"/>
      <c r="E159" s="51"/>
      <c r="F159" s="51"/>
      <c r="G159" s="51"/>
      <c r="H159" s="47" t="str">
        <f>IF($M$2="","",VLOOKUP($M$2,学校番号,設定!$J$1,FALSE))</f>
        <v/>
      </c>
      <c r="I159" s="147"/>
      <c r="J159" s="231"/>
      <c r="K159" s="221" t="str">
        <f>IF($D159="","",IF($J159="","生年月日を入力",IF($J159&gt;設定!$G$24,"生年月日を訂正",IF($J159&gt;設定!$G$23,"C",IF($J159&gt;設定!$G$22,"B",IF($J159&gt;=設定!$E$22,"A","生年月日を訂正"))))))</f>
        <v/>
      </c>
      <c r="M159" s="143">
        <v>291</v>
      </c>
      <c r="N159" s="293" t="str">
        <f t="shared" si="6"/>
        <v>岡津</v>
      </c>
      <c r="O159" s="294"/>
      <c r="P159" s="145"/>
    </row>
    <row r="160" spans="2:16" ht="15" customHeight="1">
      <c r="B160" s="10">
        <v>157</v>
      </c>
      <c r="C160" s="59" t="str">
        <f t="shared" si="5"/>
        <v/>
      </c>
      <c r="D160" s="51"/>
      <c r="E160" s="51"/>
      <c r="F160" s="51"/>
      <c r="G160" s="51"/>
      <c r="H160" s="47" t="str">
        <f>IF($M$2="","",VLOOKUP($M$2,学校番号,設定!$J$1,FALSE))</f>
        <v/>
      </c>
      <c r="I160" s="147"/>
      <c r="J160" s="231"/>
      <c r="K160" s="221" t="str">
        <f>IF($D160="","",IF($J160="","生年月日を入力",IF($J160&gt;設定!$G$24,"生年月日を訂正",IF($J160&gt;設定!$G$23,"C",IF($J160&gt;設定!$G$22,"B",IF($J160&gt;=設定!$E$22,"A","生年月日を訂正"))))))</f>
        <v/>
      </c>
      <c r="M160" s="143">
        <v>293</v>
      </c>
      <c r="N160" s="293" t="str">
        <f t="shared" si="6"/>
        <v>中和田</v>
      </c>
      <c r="O160" s="294"/>
      <c r="P160" s="145"/>
    </row>
    <row r="161" spans="2:16" ht="15" customHeight="1">
      <c r="B161" s="10">
        <v>158</v>
      </c>
      <c r="C161" s="59" t="str">
        <f t="shared" si="5"/>
        <v/>
      </c>
      <c r="D161" s="51"/>
      <c r="E161" s="51"/>
      <c r="F161" s="51"/>
      <c r="G161" s="51"/>
      <c r="H161" s="47" t="str">
        <f>IF($M$2="","",VLOOKUP($M$2,学校番号,設定!$J$1,FALSE))</f>
        <v/>
      </c>
      <c r="I161" s="147"/>
      <c r="J161" s="231"/>
      <c r="K161" s="221" t="str">
        <f>IF($D161="","",IF($J161="","生年月日を入力",IF($J161&gt;設定!$G$24,"生年月日を訂正",IF($J161&gt;設定!$G$23,"C",IF($J161&gt;設定!$G$22,"B",IF($J161&gt;=設定!$E$22,"A","生年月日を訂正"))))))</f>
        <v/>
      </c>
      <c r="M161" s="143">
        <v>295</v>
      </c>
      <c r="N161" s="293" t="str">
        <f t="shared" si="6"/>
        <v>泉が丘</v>
      </c>
      <c r="O161" s="294"/>
      <c r="P161" s="145"/>
    </row>
    <row r="162" spans="2:16" ht="15" customHeight="1">
      <c r="B162" s="11">
        <v>159</v>
      </c>
      <c r="C162" s="60" t="str">
        <f t="shared" si="5"/>
        <v/>
      </c>
      <c r="D162" s="52"/>
      <c r="E162" s="52"/>
      <c r="F162" s="52"/>
      <c r="G162" s="52"/>
      <c r="H162" s="48" t="str">
        <f>IF($M$2="","",VLOOKUP($M$2,学校番号,設定!$J$1,FALSE))</f>
        <v/>
      </c>
      <c r="I162" s="148"/>
      <c r="J162" s="232"/>
      <c r="K162" s="222" t="str">
        <f>IF($D162="","",IF($J162="","生年月日を入力",IF($J162&gt;設定!$G$24,"生年月日を訂正",IF($J162&gt;設定!$G$23,"C",IF($J162&gt;設定!$G$22,"B",IF($J162&gt;=設定!$E$22,"A","生年月日を訂正"))))))</f>
        <v/>
      </c>
      <c r="M162" s="143">
        <v>297</v>
      </c>
      <c r="N162" s="293" t="str">
        <f t="shared" si="6"/>
        <v>中田</v>
      </c>
      <c r="O162" s="294"/>
      <c r="P162" s="145"/>
    </row>
    <row r="163" spans="2:16" ht="15" customHeight="1">
      <c r="B163" s="12">
        <v>160</v>
      </c>
      <c r="C163" s="61" t="str">
        <f t="shared" si="5"/>
        <v/>
      </c>
      <c r="D163" s="53"/>
      <c r="E163" s="53"/>
      <c r="F163" s="53"/>
      <c r="G163" s="53"/>
      <c r="H163" s="49" t="str">
        <f>IF($M$2="","",VLOOKUP($M$2,学校番号,設定!$J$1,FALSE))</f>
        <v/>
      </c>
      <c r="I163" s="149"/>
      <c r="J163" s="230"/>
      <c r="K163" s="223" t="str">
        <f>IF($D163="","",IF($J163="","生年月日を入力",IF($J163&gt;設定!$G$24,"生年月日を訂正",IF($J163&gt;設定!$G$23,"C",IF($J163&gt;設定!$G$22,"B",IF($J163&gt;=設定!$E$22,"A","生年月日を訂正"))))))</f>
        <v/>
      </c>
      <c r="M163" s="143">
        <v>299</v>
      </c>
      <c r="N163" s="293" t="str">
        <f t="shared" si="6"/>
        <v>上飯田</v>
      </c>
      <c r="O163" s="294"/>
      <c r="P163" s="145"/>
    </row>
    <row r="164" spans="2:16" ht="15" customHeight="1">
      <c r="B164" s="10">
        <v>161</v>
      </c>
      <c r="C164" s="59" t="str">
        <f t="shared" si="5"/>
        <v/>
      </c>
      <c r="D164" s="51"/>
      <c r="E164" s="51"/>
      <c r="F164" s="51"/>
      <c r="G164" s="51"/>
      <c r="H164" s="47" t="str">
        <f>IF($M$2="","",VLOOKUP($M$2,学校番号,設定!$J$1,FALSE))</f>
        <v/>
      </c>
      <c r="I164" s="147"/>
      <c r="J164" s="231"/>
      <c r="K164" s="221" t="str">
        <f>IF($D164="","",IF($J164="","生年月日を入力",IF($J164&gt;設定!$G$24,"生年月日を訂正",IF($J164&gt;設定!$G$23,"C",IF($J164&gt;設定!$G$22,"B",IF($J164&gt;=設定!$E$22,"A","生年月日を訂正"))))))</f>
        <v/>
      </c>
      <c r="M164" s="143">
        <v>301</v>
      </c>
      <c r="N164" s="293" t="str">
        <f t="shared" si="6"/>
        <v>いずみ野</v>
      </c>
      <c r="O164" s="294"/>
      <c r="P164" s="145"/>
    </row>
    <row r="165" spans="2:16" ht="15" customHeight="1">
      <c r="B165" s="10">
        <v>162</v>
      </c>
      <c r="C165" s="59" t="str">
        <f t="shared" si="5"/>
        <v/>
      </c>
      <c r="D165" s="51"/>
      <c r="E165" s="51"/>
      <c r="F165" s="51"/>
      <c r="G165" s="51"/>
      <c r="H165" s="47" t="str">
        <f>IF($M$2="","",VLOOKUP($M$2,学校番号,設定!$J$1,FALSE))</f>
        <v/>
      </c>
      <c r="I165" s="147"/>
      <c r="J165" s="231"/>
      <c r="K165" s="221" t="str">
        <f>IF($D165="","",IF($J165="","生年月日を入力",IF($J165&gt;設定!$G$24,"生年月日を訂正",IF($J165&gt;設定!$G$23,"C",IF($J165&gt;設定!$G$22,"B",IF($J165&gt;=設定!$E$22,"A","生年月日を訂正"))))))</f>
        <v/>
      </c>
      <c r="M165" s="143">
        <v>303</v>
      </c>
      <c r="N165" s="293" t="str">
        <f t="shared" si="6"/>
        <v>汲沢</v>
      </c>
      <c r="O165" s="294"/>
      <c r="P165" s="145"/>
    </row>
    <row r="166" spans="2:16" ht="15" customHeight="1">
      <c r="B166" s="10">
        <v>163</v>
      </c>
      <c r="C166" s="59" t="str">
        <f t="shared" si="5"/>
        <v/>
      </c>
      <c r="D166" s="51"/>
      <c r="E166" s="51"/>
      <c r="F166" s="51"/>
      <c r="G166" s="51"/>
      <c r="H166" s="47" t="str">
        <f>IF($M$2="","",VLOOKUP($M$2,学校番号,設定!$J$1,FALSE))</f>
        <v/>
      </c>
      <c r="I166" s="147"/>
      <c r="J166" s="231"/>
      <c r="K166" s="221" t="str">
        <f>IF($D166="","",IF($J166="","生年月日を入力",IF($J166&gt;設定!$G$24,"生年月日を訂正",IF($J166&gt;設定!$G$23,"C",IF($J166&gt;設定!$G$22,"B",IF($J166&gt;=設定!$E$22,"A","生年月日を訂正"))))))</f>
        <v/>
      </c>
      <c r="M166" s="143">
        <v>305</v>
      </c>
      <c r="N166" s="293" t="str">
        <f t="shared" si="6"/>
        <v>領家</v>
      </c>
      <c r="O166" s="294"/>
      <c r="P166" s="145"/>
    </row>
    <row r="167" spans="2:16" ht="15" customHeight="1">
      <c r="B167" s="11">
        <v>164</v>
      </c>
      <c r="C167" s="60" t="str">
        <f t="shared" si="5"/>
        <v/>
      </c>
      <c r="D167" s="52"/>
      <c r="E167" s="52"/>
      <c r="F167" s="52"/>
      <c r="G167" s="52"/>
      <c r="H167" s="48" t="str">
        <f>IF($M$2="","",VLOOKUP($M$2,学校番号,設定!$J$1,FALSE))</f>
        <v/>
      </c>
      <c r="I167" s="148"/>
      <c r="J167" s="232"/>
      <c r="K167" s="222" t="str">
        <f>IF($D167="","",IF($J167="","生年月日を入力",IF($J167&gt;設定!$G$24,"生年月日を訂正",IF($J167&gt;設定!$G$23,"C",IF($J167&gt;設定!$G$22,"B",IF($J167&gt;=設定!$E$22,"A","生年月日を訂正"))))))</f>
        <v/>
      </c>
      <c r="M167" s="143">
        <v>307</v>
      </c>
      <c r="N167" s="293" t="str">
        <f t="shared" si="6"/>
        <v>緑園</v>
      </c>
      <c r="O167" s="294"/>
      <c r="P167" s="145"/>
    </row>
    <row r="168" spans="2:16" ht="15" customHeight="1">
      <c r="B168" s="12">
        <v>165</v>
      </c>
      <c r="C168" s="61" t="str">
        <f t="shared" si="5"/>
        <v/>
      </c>
      <c r="D168" s="53"/>
      <c r="E168" s="53"/>
      <c r="F168" s="53"/>
      <c r="G168" s="53"/>
      <c r="H168" s="49" t="str">
        <f>IF($M$2="","",VLOOKUP($M$2,学校番号,設定!$J$1,FALSE))</f>
        <v/>
      </c>
      <c r="I168" s="149"/>
      <c r="J168" s="230"/>
      <c r="K168" s="223" t="str">
        <f>IF($D168="","",IF($J168="","生年月日を入力",IF($J168&gt;設定!$G$24,"生年月日を訂正",IF($J168&gt;設定!$G$23,"C",IF($J168&gt;設定!$G$22,"B",IF($J168&gt;=設定!$E$22,"A","生年月日を訂正"))))))</f>
        <v/>
      </c>
      <c r="M168" s="143">
        <v>309</v>
      </c>
      <c r="N168" s="293" t="str">
        <f t="shared" si="6"/>
        <v>瀬谷</v>
      </c>
      <c r="O168" s="294"/>
      <c r="P168" s="145"/>
    </row>
    <row r="169" spans="2:16" ht="15" customHeight="1">
      <c r="B169" s="10">
        <v>166</v>
      </c>
      <c r="C169" s="59" t="str">
        <f t="shared" si="5"/>
        <v/>
      </c>
      <c r="D169" s="51"/>
      <c r="E169" s="51"/>
      <c r="F169" s="51"/>
      <c r="G169" s="51"/>
      <c r="H169" s="47" t="str">
        <f>IF($M$2="","",VLOOKUP($M$2,学校番号,設定!$J$1,FALSE))</f>
        <v/>
      </c>
      <c r="I169" s="147"/>
      <c r="J169" s="231"/>
      <c r="K169" s="221" t="str">
        <f>IF($D169="","",IF($J169="","生年月日を入力",IF($J169&gt;設定!$G$24,"生年月日を訂正",IF($J169&gt;設定!$G$23,"C",IF($J169&gt;設定!$G$22,"B",IF($J169&gt;=設定!$E$22,"A","生年月日を訂正"))))))</f>
        <v/>
      </c>
      <c r="M169" s="143">
        <v>311</v>
      </c>
      <c r="N169" s="293" t="str">
        <f t="shared" si="6"/>
        <v>原</v>
      </c>
      <c r="O169" s="294"/>
      <c r="P169" s="145"/>
    </row>
    <row r="170" spans="2:16" ht="15" customHeight="1">
      <c r="B170" s="10">
        <v>167</v>
      </c>
      <c r="C170" s="59" t="str">
        <f t="shared" si="5"/>
        <v/>
      </c>
      <c r="D170" s="51"/>
      <c r="E170" s="51"/>
      <c r="F170" s="51"/>
      <c r="G170" s="51"/>
      <c r="H170" s="47" t="str">
        <f>IF($M$2="","",VLOOKUP($M$2,学校番号,設定!$J$1,FALSE))</f>
        <v/>
      </c>
      <c r="I170" s="147"/>
      <c r="J170" s="231"/>
      <c r="K170" s="221" t="str">
        <f>IF($D170="","",IF($J170="","生年月日を入力",IF($J170&gt;設定!$G$24,"生年月日を訂正",IF($J170&gt;設定!$G$23,"C",IF($J170&gt;設定!$G$22,"B",IF($J170&gt;=設定!$E$22,"A","生年月日を訂正"))))))</f>
        <v/>
      </c>
      <c r="M170" s="143">
        <v>313</v>
      </c>
      <c r="N170" s="293" t="str">
        <f t="shared" si="6"/>
        <v>南瀬谷</v>
      </c>
      <c r="O170" s="294"/>
      <c r="P170" s="145"/>
    </row>
    <row r="171" spans="2:16" ht="15" customHeight="1">
      <c r="B171" s="10">
        <v>168</v>
      </c>
      <c r="C171" s="59" t="str">
        <f t="shared" si="5"/>
        <v/>
      </c>
      <c r="D171" s="51"/>
      <c r="E171" s="51"/>
      <c r="F171" s="51"/>
      <c r="G171" s="51"/>
      <c r="H171" s="47" t="str">
        <f>IF($M$2="","",VLOOKUP($M$2,学校番号,設定!$J$1,FALSE))</f>
        <v/>
      </c>
      <c r="I171" s="147"/>
      <c r="J171" s="231"/>
      <c r="K171" s="221" t="str">
        <f>IF($D171="","",IF($J171="","生年月日を入力",IF($J171&gt;設定!$G$24,"生年月日を訂正",IF($J171&gt;設定!$G$23,"C",IF($J171&gt;設定!$G$22,"B",IF($J171&gt;=設定!$E$22,"A","生年月日を訂正"))))))</f>
        <v/>
      </c>
      <c r="M171" s="143">
        <v>315</v>
      </c>
      <c r="N171" s="293" t="str">
        <f t="shared" si="6"/>
        <v>東野</v>
      </c>
      <c r="O171" s="294"/>
      <c r="P171" s="145"/>
    </row>
    <row r="172" spans="2:16" ht="15" customHeight="1">
      <c r="B172" s="11">
        <v>169</v>
      </c>
      <c r="C172" s="60" t="str">
        <f t="shared" si="5"/>
        <v/>
      </c>
      <c r="D172" s="52"/>
      <c r="E172" s="52"/>
      <c r="F172" s="52"/>
      <c r="G172" s="52"/>
      <c r="H172" s="48" t="str">
        <f>IF($M$2="","",VLOOKUP($M$2,学校番号,設定!$J$1,FALSE))</f>
        <v/>
      </c>
      <c r="I172" s="148"/>
      <c r="J172" s="232"/>
      <c r="K172" s="222" t="str">
        <f>IF($D172="","",IF($J172="","生年月日を入力",IF($J172&gt;設定!$G$24,"生年月日を訂正",IF($J172&gt;設定!$G$23,"C",IF($J172&gt;設定!$G$22,"B",IF($J172&gt;=設定!$E$22,"A","生年月日を訂正"))))))</f>
        <v/>
      </c>
      <c r="M172" s="143">
        <v>317</v>
      </c>
      <c r="N172" s="293" t="str">
        <f t="shared" si="6"/>
        <v>下瀬谷</v>
      </c>
      <c r="O172" s="294"/>
      <c r="P172" s="145"/>
    </row>
    <row r="173" spans="2:16" ht="15" customHeight="1">
      <c r="B173" s="12">
        <v>170</v>
      </c>
      <c r="C173" s="61" t="str">
        <f t="shared" si="5"/>
        <v/>
      </c>
      <c r="D173" s="53"/>
      <c r="E173" s="53"/>
      <c r="F173" s="53"/>
      <c r="G173" s="53"/>
      <c r="H173" s="49" t="str">
        <f>IF($M$2="","",VLOOKUP($M$2,学校番号,設定!$J$1,FALSE))</f>
        <v/>
      </c>
      <c r="I173" s="149"/>
      <c r="J173" s="230"/>
      <c r="K173" s="223" t="str">
        <f>IF($D173="","",IF($J173="","生年月日を入力",IF($J173&gt;設定!$G$24,"生年月日を訂正",IF($J173&gt;設定!$G$23,"C",IF($J173&gt;設定!$G$22,"B",IF($J173&gt;=設定!$E$22,"A","生年月日を訂正"))))))</f>
        <v/>
      </c>
      <c r="M173" s="143">
        <v>319</v>
      </c>
      <c r="N173" s="293" t="str">
        <f t="shared" si="6"/>
        <v>大師</v>
      </c>
      <c r="O173" s="294"/>
      <c r="P173" s="145"/>
    </row>
    <row r="174" spans="2:16" ht="15" customHeight="1">
      <c r="B174" s="10">
        <v>171</v>
      </c>
      <c r="C174" s="59" t="str">
        <f t="shared" si="5"/>
        <v/>
      </c>
      <c r="D174" s="51"/>
      <c r="E174" s="51"/>
      <c r="F174" s="51"/>
      <c r="G174" s="51"/>
      <c r="H174" s="47" t="str">
        <f>IF($M$2="","",VLOOKUP($M$2,学校番号,設定!$J$1,FALSE))</f>
        <v/>
      </c>
      <c r="I174" s="147"/>
      <c r="J174" s="231"/>
      <c r="K174" s="221" t="str">
        <f>IF($D174="","",IF($J174="","生年月日を入力",IF($J174&gt;設定!$G$24,"生年月日を訂正",IF($J174&gt;設定!$G$23,"C",IF($J174&gt;設定!$G$22,"B",IF($J174&gt;=設定!$E$22,"A","生年月日を訂正"))))))</f>
        <v/>
      </c>
      <c r="M174" s="143">
        <v>321</v>
      </c>
      <c r="N174" s="293" t="str">
        <f t="shared" si="6"/>
        <v>南大師</v>
      </c>
      <c r="O174" s="294"/>
      <c r="P174" s="145"/>
    </row>
    <row r="175" spans="2:16" ht="15" customHeight="1">
      <c r="B175" s="10">
        <v>172</v>
      </c>
      <c r="C175" s="59" t="str">
        <f t="shared" si="5"/>
        <v/>
      </c>
      <c r="D175" s="51"/>
      <c r="E175" s="51"/>
      <c r="F175" s="51"/>
      <c r="G175" s="51"/>
      <c r="H175" s="47" t="str">
        <f>IF($M$2="","",VLOOKUP($M$2,学校番号,設定!$J$1,FALSE))</f>
        <v/>
      </c>
      <c r="I175" s="147"/>
      <c r="J175" s="231"/>
      <c r="K175" s="221" t="str">
        <f>IF($D175="","",IF($J175="","生年月日を入力",IF($J175&gt;設定!$G$24,"生年月日を訂正",IF($J175&gt;設定!$G$23,"C",IF($J175&gt;設定!$G$22,"B",IF($J175&gt;=設定!$E$22,"A","生年月日を訂正"))))))</f>
        <v/>
      </c>
      <c r="M175" s="143">
        <v>323</v>
      </c>
      <c r="N175" s="293" t="str">
        <f t="shared" si="6"/>
        <v>川中島</v>
      </c>
      <c r="O175" s="294"/>
      <c r="P175" s="145"/>
    </row>
    <row r="176" spans="2:16" ht="15" customHeight="1">
      <c r="B176" s="10">
        <v>173</v>
      </c>
      <c r="C176" s="59" t="str">
        <f t="shared" si="5"/>
        <v/>
      </c>
      <c r="D176" s="51"/>
      <c r="E176" s="51"/>
      <c r="F176" s="51"/>
      <c r="G176" s="51"/>
      <c r="H176" s="47" t="str">
        <f>IF($M$2="","",VLOOKUP($M$2,学校番号,設定!$J$1,FALSE))</f>
        <v/>
      </c>
      <c r="I176" s="147"/>
      <c r="J176" s="231"/>
      <c r="K176" s="221" t="str">
        <f>IF($D176="","",IF($J176="","生年月日を入力",IF($J176&gt;設定!$G$24,"生年月日を訂正",IF($J176&gt;設定!$G$23,"C",IF($J176&gt;設定!$G$22,"B",IF($J176&gt;=設定!$E$22,"A","生年月日を訂正"))))))</f>
        <v/>
      </c>
      <c r="M176" s="143">
        <v>325</v>
      </c>
      <c r="N176" s="293" t="str">
        <f t="shared" si="6"/>
        <v>桜本</v>
      </c>
      <c r="O176" s="294"/>
      <c r="P176" s="145"/>
    </row>
    <row r="177" spans="2:16" ht="15" customHeight="1">
      <c r="B177" s="11">
        <v>174</v>
      </c>
      <c r="C177" s="60" t="str">
        <f t="shared" si="5"/>
        <v/>
      </c>
      <c r="D177" s="52"/>
      <c r="E177" s="52"/>
      <c r="F177" s="52"/>
      <c r="G177" s="52"/>
      <c r="H177" s="48" t="str">
        <f>IF($M$2="","",VLOOKUP($M$2,学校番号,設定!$J$1,FALSE))</f>
        <v/>
      </c>
      <c r="I177" s="148"/>
      <c r="J177" s="232"/>
      <c r="K177" s="222" t="str">
        <f>IF($D177="","",IF($J177="","生年月日を入力",IF($J177&gt;設定!$G$24,"生年月日を訂正",IF($J177&gt;設定!$G$23,"C",IF($J177&gt;設定!$G$22,"B",IF($J177&gt;=設定!$E$22,"A","生年月日を訂正"))))))</f>
        <v/>
      </c>
      <c r="M177" s="143">
        <v>327</v>
      </c>
      <c r="N177" s="293" t="str">
        <f t="shared" si="6"/>
        <v>臨港</v>
      </c>
      <c r="O177" s="294"/>
      <c r="P177" s="145"/>
    </row>
    <row r="178" spans="2:16" ht="15" customHeight="1">
      <c r="B178" s="12">
        <v>175</v>
      </c>
      <c r="C178" s="61" t="str">
        <f t="shared" si="5"/>
        <v/>
      </c>
      <c r="D178" s="53"/>
      <c r="E178" s="53"/>
      <c r="F178" s="53"/>
      <c r="G178" s="53"/>
      <c r="H178" s="49" t="str">
        <f>IF($M$2="","",VLOOKUP($M$2,学校番号,設定!$J$1,FALSE))</f>
        <v/>
      </c>
      <c r="I178" s="149"/>
      <c r="J178" s="230"/>
      <c r="K178" s="223" t="str">
        <f>IF($D178="","",IF($J178="","生年月日を入力",IF($J178&gt;設定!$G$24,"生年月日を訂正",IF($J178&gt;設定!$G$23,"C",IF($J178&gt;設定!$G$22,"B",IF($J178&gt;=設定!$E$22,"A","生年月日を訂正"))))))</f>
        <v/>
      </c>
      <c r="M178" s="143">
        <v>329</v>
      </c>
      <c r="N178" s="293" t="str">
        <f t="shared" si="6"/>
        <v>田島</v>
      </c>
      <c r="O178" s="294"/>
      <c r="P178" s="145"/>
    </row>
    <row r="179" spans="2:16" ht="15" customHeight="1">
      <c r="B179" s="10">
        <v>176</v>
      </c>
      <c r="C179" s="59" t="str">
        <f t="shared" si="5"/>
        <v/>
      </c>
      <c r="D179" s="51"/>
      <c r="E179" s="51"/>
      <c r="F179" s="51"/>
      <c r="G179" s="51"/>
      <c r="H179" s="47" t="str">
        <f>IF($M$2="","",VLOOKUP($M$2,学校番号,設定!$J$1,FALSE))</f>
        <v/>
      </c>
      <c r="I179" s="147"/>
      <c r="J179" s="231"/>
      <c r="K179" s="221" t="str">
        <f>IF($D179="","",IF($J179="","生年月日を入力",IF($J179&gt;設定!$G$24,"生年月日を訂正",IF($J179&gt;設定!$G$23,"C",IF($J179&gt;設定!$G$22,"B",IF($J179&gt;=設定!$E$22,"A","生年月日を訂正"))))))</f>
        <v/>
      </c>
      <c r="M179" s="143">
        <v>331</v>
      </c>
      <c r="N179" s="293" t="str">
        <f t="shared" si="6"/>
        <v>京町</v>
      </c>
      <c r="O179" s="294"/>
      <c r="P179" s="145"/>
    </row>
    <row r="180" spans="2:16" ht="15" customHeight="1">
      <c r="B180" s="10">
        <v>177</v>
      </c>
      <c r="C180" s="59" t="str">
        <f t="shared" si="5"/>
        <v/>
      </c>
      <c r="D180" s="51"/>
      <c r="E180" s="51"/>
      <c r="F180" s="51"/>
      <c r="G180" s="51"/>
      <c r="H180" s="47" t="str">
        <f>IF($M$2="","",VLOOKUP($M$2,学校番号,設定!$J$1,FALSE))</f>
        <v/>
      </c>
      <c r="I180" s="147"/>
      <c r="J180" s="231"/>
      <c r="K180" s="221" t="str">
        <f>IF($D180="","",IF($J180="","生年月日を入力",IF($J180&gt;設定!$G$24,"生年月日を訂正",IF($J180&gt;設定!$G$23,"C",IF($J180&gt;設定!$G$22,"B",IF($J180&gt;=設定!$E$22,"A","生年月日を訂正"))))))</f>
        <v/>
      </c>
      <c r="M180" s="143">
        <v>333</v>
      </c>
      <c r="N180" s="293" t="str">
        <f t="shared" si="6"/>
        <v>渡田</v>
      </c>
      <c r="O180" s="294"/>
      <c r="P180" s="145"/>
    </row>
    <row r="181" spans="2:16" ht="15" customHeight="1">
      <c r="B181" s="10">
        <v>178</v>
      </c>
      <c r="C181" s="59" t="str">
        <f t="shared" si="5"/>
        <v/>
      </c>
      <c r="D181" s="51"/>
      <c r="E181" s="51"/>
      <c r="F181" s="51"/>
      <c r="G181" s="51"/>
      <c r="H181" s="47" t="str">
        <f>IF($M$2="","",VLOOKUP($M$2,学校番号,設定!$J$1,FALSE))</f>
        <v/>
      </c>
      <c r="I181" s="147"/>
      <c r="J181" s="231"/>
      <c r="K181" s="221" t="str">
        <f>IF($D181="","",IF($J181="","生年月日を入力",IF($J181&gt;設定!$G$24,"生年月日を訂正",IF($J181&gt;設定!$G$23,"C",IF($J181&gt;設定!$G$22,"B",IF($J181&gt;=設定!$E$22,"A","生年月日を訂正"))))))</f>
        <v/>
      </c>
      <c r="M181" s="143">
        <v>335</v>
      </c>
      <c r="N181" s="293" t="str">
        <f t="shared" si="6"/>
        <v>富士見</v>
      </c>
      <c r="O181" s="294"/>
      <c r="P181" s="145"/>
    </row>
    <row r="182" spans="2:16" ht="15" customHeight="1">
      <c r="B182" s="11">
        <v>179</v>
      </c>
      <c r="C182" s="60" t="str">
        <f t="shared" si="5"/>
        <v/>
      </c>
      <c r="D182" s="52"/>
      <c r="E182" s="52"/>
      <c r="F182" s="52"/>
      <c r="G182" s="52"/>
      <c r="H182" s="48" t="str">
        <f>IF($M$2="","",VLOOKUP($M$2,学校番号,設定!$J$1,FALSE))</f>
        <v/>
      </c>
      <c r="I182" s="148"/>
      <c r="J182" s="232"/>
      <c r="K182" s="222" t="str">
        <f>IF($D182="","",IF($J182="","生年月日を入力",IF($J182&gt;設定!$G$24,"生年月日を訂正",IF($J182&gt;設定!$G$23,"C",IF($J182&gt;設定!$G$22,"B",IF($J182&gt;=設定!$E$22,"A","生年月日を訂正"))))))</f>
        <v/>
      </c>
      <c r="M182" s="143">
        <v>337</v>
      </c>
      <c r="N182" s="293" t="str">
        <f t="shared" si="6"/>
        <v>川崎</v>
      </c>
      <c r="O182" s="294"/>
      <c r="P182" s="145"/>
    </row>
    <row r="183" spans="2:16" ht="15" customHeight="1">
      <c r="B183" s="12">
        <v>180</v>
      </c>
      <c r="C183" s="61" t="str">
        <f t="shared" si="5"/>
        <v/>
      </c>
      <c r="D183" s="53"/>
      <c r="E183" s="53"/>
      <c r="F183" s="53"/>
      <c r="G183" s="53"/>
      <c r="H183" s="49" t="str">
        <f>IF($M$2="","",VLOOKUP($M$2,学校番号,設定!$J$1,FALSE))</f>
        <v/>
      </c>
      <c r="I183" s="149"/>
      <c r="J183" s="230"/>
      <c r="K183" s="223" t="str">
        <f>IF($D183="","",IF($J183="","生年月日を入力",IF($J183&gt;設定!$G$24,"生年月日を訂正",IF($J183&gt;設定!$G$23,"C",IF($J183&gt;設定!$G$22,"B",IF($J183&gt;=設定!$E$22,"A","生年月日を訂正"))))))</f>
        <v/>
      </c>
      <c r="M183" s="143">
        <v>339</v>
      </c>
      <c r="N183" s="293" t="str">
        <f t="shared" si="6"/>
        <v>川崎高附属</v>
      </c>
      <c r="O183" s="294"/>
      <c r="P183" s="145"/>
    </row>
    <row r="184" spans="2:16" ht="15" customHeight="1">
      <c r="B184" s="10">
        <v>181</v>
      </c>
      <c r="C184" s="59" t="str">
        <f t="shared" si="5"/>
        <v/>
      </c>
      <c r="D184" s="51"/>
      <c r="E184" s="51"/>
      <c r="F184" s="51"/>
      <c r="G184" s="51"/>
      <c r="H184" s="47" t="str">
        <f>IF($M$2="","",VLOOKUP($M$2,学校番号,設定!$J$1,FALSE))</f>
        <v/>
      </c>
      <c r="I184" s="147"/>
      <c r="J184" s="231"/>
      <c r="K184" s="221" t="str">
        <f>IF($D184="","",IF($J184="","生年月日を入力",IF($J184&gt;設定!$G$24,"生年月日を訂正",IF($J184&gt;設定!$G$23,"C",IF($J184&gt;設定!$G$22,"B",IF($J184&gt;=設定!$E$22,"A","生年月日を訂正"))))))</f>
        <v/>
      </c>
      <c r="M184" s="143">
        <v>341</v>
      </c>
      <c r="N184" s="293" t="str">
        <f t="shared" si="6"/>
        <v>南河原</v>
      </c>
      <c r="O184" s="294"/>
      <c r="P184" s="145"/>
    </row>
    <row r="185" spans="2:16" ht="15" customHeight="1">
      <c r="B185" s="10">
        <v>182</v>
      </c>
      <c r="C185" s="59" t="str">
        <f t="shared" si="5"/>
        <v/>
      </c>
      <c r="D185" s="51"/>
      <c r="E185" s="51"/>
      <c r="F185" s="51"/>
      <c r="G185" s="51"/>
      <c r="H185" s="47" t="str">
        <f>IF($M$2="","",VLOOKUP($M$2,学校番号,設定!$J$1,FALSE))</f>
        <v/>
      </c>
      <c r="I185" s="147"/>
      <c r="J185" s="231"/>
      <c r="K185" s="221" t="str">
        <f>IF($D185="","",IF($J185="","生年月日を入力",IF($J185&gt;設定!$G$24,"生年月日を訂正",IF($J185&gt;設定!$G$23,"C",IF($J185&gt;設定!$G$22,"B",IF($J185&gt;=設定!$E$22,"A","生年月日を訂正"))))))</f>
        <v/>
      </c>
      <c r="M185" s="143">
        <v>343</v>
      </c>
      <c r="N185" s="293" t="str">
        <f t="shared" si="6"/>
        <v>御幸</v>
      </c>
      <c r="O185" s="294"/>
      <c r="P185" s="145"/>
    </row>
    <row r="186" spans="2:16" ht="15" customHeight="1">
      <c r="B186" s="10">
        <v>183</v>
      </c>
      <c r="C186" s="59" t="str">
        <f t="shared" si="5"/>
        <v/>
      </c>
      <c r="D186" s="51"/>
      <c r="E186" s="51"/>
      <c r="F186" s="51"/>
      <c r="G186" s="51"/>
      <c r="H186" s="47" t="str">
        <f>IF($M$2="","",VLOOKUP($M$2,学校番号,設定!$J$1,FALSE))</f>
        <v/>
      </c>
      <c r="I186" s="147"/>
      <c r="J186" s="231"/>
      <c r="K186" s="221" t="str">
        <f>IF($D186="","",IF($J186="","生年月日を入力",IF($J186&gt;設定!$G$24,"生年月日を訂正",IF($J186&gt;設定!$G$23,"C",IF($J186&gt;設定!$G$22,"B",IF($J186&gt;=設定!$E$22,"A","生年月日を訂正"))))))</f>
        <v/>
      </c>
      <c r="M186" s="143">
        <v>345</v>
      </c>
      <c r="N186" s="293" t="str">
        <f t="shared" si="6"/>
        <v>塚越</v>
      </c>
      <c r="O186" s="294"/>
      <c r="P186" s="145"/>
    </row>
    <row r="187" spans="2:16" ht="15" customHeight="1">
      <c r="B187" s="11">
        <v>184</v>
      </c>
      <c r="C187" s="60" t="str">
        <f t="shared" si="5"/>
        <v/>
      </c>
      <c r="D187" s="52"/>
      <c r="E187" s="52"/>
      <c r="F187" s="52"/>
      <c r="G187" s="52"/>
      <c r="H187" s="48" t="str">
        <f>IF($M$2="","",VLOOKUP($M$2,学校番号,設定!$J$1,FALSE))</f>
        <v/>
      </c>
      <c r="I187" s="148"/>
      <c r="J187" s="232"/>
      <c r="K187" s="222" t="str">
        <f>IF($D187="","",IF($J187="","生年月日を入力",IF($J187&gt;設定!$G$24,"生年月日を訂正",IF($J187&gt;設定!$G$23,"C",IF($J187&gt;設定!$G$22,"B",IF($J187&gt;=設定!$E$22,"A","生年月日を訂正"))))))</f>
        <v/>
      </c>
      <c r="M187" s="143">
        <v>347</v>
      </c>
      <c r="N187" s="293" t="str">
        <f t="shared" si="6"/>
        <v>日吉</v>
      </c>
      <c r="O187" s="294"/>
      <c r="P187" s="145"/>
    </row>
    <row r="188" spans="2:16" ht="15" customHeight="1">
      <c r="B188" s="12">
        <v>185</v>
      </c>
      <c r="C188" s="61" t="str">
        <f t="shared" si="5"/>
        <v/>
      </c>
      <c r="D188" s="53"/>
      <c r="E188" s="53"/>
      <c r="F188" s="53"/>
      <c r="G188" s="53"/>
      <c r="H188" s="49" t="str">
        <f>IF($M$2="","",VLOOKUP($M$2,学校番号,設定!$J$1,FALSE))</f>
        <v/>
      </c>
      <c r="I188" s="149"/>
      <c r="J188" s="230"/>
      <c r="K188" s="223" t="str">
        <f>IF($D188="","",IF($J188="","生年月日を入力",IF($J188&gt;設定!$G$24,"生年月日を訂正",IF($J188&gt;設定!$G$23,"C",IF($J188&gt;設定!$G$22,"B",IF($J188&gt;=設定!$E$22,"A","生年月日を訂正"))))))</f>
        <v/>
      </c>
      <c r="M188" s="143">
        <v>349</v>
      </c>
      <c r="N188" s="293" t="str">
        <f t="shared" si="6"/>
        <v>南加瀬</v>
      </c>
      <c r="O188" s="294"/>
      <c r="P188" s="145"/>
    </row>
    <row r="189" spans="2:16" ht="15" customHeight="1">
      <c r="B189" s="10">
        <v>186</v>
      </c>
      <c r="C189" s="59" t="str">
        <f t="shared" si="5"/>
        <v/>
      </c>
      <c r="D189" s="51"/>
      <c r="E189" s="51"/>
      <c r="F189" s="51"/>
      <c r="G189" s="51"/>
      <c r="H189" s="47" t="str">
        <f>IF($M$2="","",VLOOKUP($M$2,学校番号,設定!$J$1,FALSE))</f>
        <v/>
      </c>
      <c r="I189" s="147"/>
      <c r="J189" s="231"/>
      <c r="K189" s="221" t="str">
        <f>IF($D189="","",IF($J189="","生年月日を入力",IF($J189&gt;設定!$G$24,"生年月日を訂正",IF($J189&gt;設定!$G$23,"C",IF($J189&gt;設定!$G$22,"B",IF($J189&gt;=設定!$E$22,"A","生年月日を訂正"))))))</f>
        <v/>
      </c>
      <c r="M189" s="143">
        <v>351</v>
      </c>
      <c r="N189" s="293" t="str">
        <f t="shared" si="6"/>
        <v/>
      </c>
      <c r="O189" s="294"/>
      <c r="P189" s="145"/>
    </row>
    <row r="190" spans="2:16" ht="15" customHeight="1">
      <c r="B190" s="10">
        <v>187</v>
      </c>
      <c r="C190" s="59" t="str">
        <f t="shared" si="5"/>
        <v/>
      </c>
      <c r="D190" s="51"/>
      <c r="E190" s="51"/>
      <c r="F190" s="51"/>
      <c r="G190" s="51"/>
      <c r="H190" s="47" t="str">
        <f>IF($M$2="","",VLOOKUP($M$2,学校番号,設定!$J$1,FALSE))</f>
        <v/>
      </c>
      <c r="I190" s="147"/>
      <c r="J190" s="231"/>
      <c r="K190" s="221" t="str">
        <f>IF($D190="","",IF($J190="","生年月日を入力",IF($J190&gt;設定!$G$24,"生年月日を訂正",IF($J190&gt;設定!$G$23,"C",IF($J190&gt;設定!$G$22,"B",IF($J190&gt;=設定!$E$22,"A","生年月日を訂正"))))))</f>
        <v/>
      </c>
      <c r="M190" s="143">
        <v>353</v>
      </c>
      <c r="N190" s="293" t="str">
        <f t="shared" si="6"/>
        <v>平間</v>
      </c>
      <c r="O190" s="294"/>
      <c r="P190" s="145"/>
    </row>
    <row r="191" spans="2:16" ht="15" customHeight="1">
      <c r="B191" s="10">
        <v>188</v>
      </c>
      <c r="C191" s="59" t="str">
        <f t="shared" si="5"/>
        <v/>
      </c>
      <c r="D191" s="51"/>
      <c r="E191" s="51"/>
      <c r="F191" s="51"/>
      <c r="G191" s="51"/>
      <c r="H191" s="47" t="str">
        <f>IF($M$2="","",VLOOKUP($M$2,学校番号,設定!$J$1,FALSE))</f>
        <v/>
      </c>
      <c r="I191" s="147"/>
      <c r="J191" s="231"/>
      <c r="K191" s="221" t="str">
        <f>IF($D191="","",IF($J191="","生年月日を入力",IF($J191&gt;設定!$G$24,"生年月日を訂正",IF($J191&gt;設定!$G$23,"C",IF($J191&gt;設定!$G$22,"B",IF($J191&gt;=設定!$E$22,"A","生年月日を訂正"))))))</f>
        <v/>
      </c>
      <c r="M191" s="143">
        <v>355</v>
      </c>
      <c r="N191" s="293" t="str">
        <f t="shared" si="6"/>
        <v>川崎玉川</v>
      </c>
      <c r="O191" s="294"/>
      <c r="P191" s="145"/>
    </row>
    <row r="192" spans="2:16" ht="15" customHeight="1">
      <c r="B192" s="11">
        <v>189</v>
      </c>
      <c r="C192" s="60" t="str">
        <f t="shared" si="5"/>
        <v/>
      </c>
      <c r="D192" s="52"/>
      <c r="E192" s="52"/>
      <c r="F192" s="52"/>
      <c r="G192" s="52"/>
      <c r="H192" s="48" t="str">
        <f>IF($M$2="","",VLOOKUP($M$2,学校番号,設定!$J$1,FALSE))</f>
        <v/>
      </c>
      <c r="I192" s="148"/>
      <c r="J192" s="232"/>
      <c r="K192" s="222" t="str">
        <f>IF($D192="","",IF($J192="","生年月日を入力",IF($J192&gt;設定!$G$24,"生年月日を訂正",IF($J192&gt;設定!$G$23,"C",IF($J192&gt;設定!$G$22,"B",IF($J192&gt;=設定!$E$22,"A","生年月日を訂正"))))))</f>
        <v/>
      </c>
      <c r="M192" s="143">
        <v>357</v>
      </c>
      <c r="N192" s="293" t="str">
        <f t="shared" si="6"/>
        <v>住吉</v>
      </c>
      <c r="O192" s="294"/>
      <c r="P192" s="145"/>
    </row>
    <row r="193" spans="2:16" ht="15" customHeight="1">
      <c r="B193" s="12">
        <v>190</v>
      </c>
      <c r="C193" s="61" t="str">
        <f t="shared" si="5"/>
        <v/>
      </c>
      <c r="D193" s="53"/>
      <c r="E193" s="53"/>
      <c r="F193" s="53"/>
      <c r="G193" s="53"/>
      <c r="H193" s="49" t="str">
        <f>IF($M$2="","",VLOOKUP($M$2,学校番号,設定!$J$1,FALSE))</f>
        <v/>
      </c>
      <c r="I193" s="149"/>
      <c r="J193" s="230"/>
      <c r="K193" s="223" t="str">
        <f>IF($D193="","",IF($J193="","生年月日を入力",IF($J193&gt;設定!$G$24,"生年月日を訂正",IF($J193&gt;設定!$G$23,"C",IF($J193&gt;設定!$G$22,"B",IF($J193&gt;=設定!$E$22,"A","生年月日を訂正"))))))</f>
        <v/>
      </c>
      <c r="M193" s="143">
        <v>359</v>
      </c>
      <c r="N193" s="293" t="str">
        <f t="shared" si="6"/>
        <v>井田</v>
      </c>
      <c r="O193" s="294"/>
      <c r="P193" s="145"/>
    </row>
    <row r="194" spans="2:16" ht="15" customHeight="1">
      <c r="B194" s="10">
        <v>191</v>
      </c>
      <c r="C194" s="59" t="str">
        <f t="shared" si="5"/>
        <v/>
      </c>
      <c r="D194" s="51"/>
      <c r="E194" s="51"/>
      <c r="F194" s="51"/>
      <c r="G194" s="51"/>
      <c r="H194" s="47" t="str">
        <f>IF($M$2="","",VLOOKUP($M$2,学校番号,設定!$J$1,FALSE))</f>
        <v/>
      </c>
      <c r="I194" s="147"/>
      <c r="J194" s="231"/>
      <c r="K194" s="221" t="str">
        <f>IF($D194="","",IF($J194="","生年月日を入力",IF($J194&gt;設定!$G$24,"生年月日を訂正",IF($J194&gt;設定!$G$23,"C",IF($J194&gt;設定!$G$22,"B",IF($J194&gt;=設定!$E$22,"A","生年月日を訂正"))))))</f>
        <v/>
      </c>
      <c r="M194" s="143">
        <v>361</v>
      </c>
      <c r="N194" s="293" t="str">
        <f t="shared" si="6"/>
        <v>今井</v>
      </c>
      <c r="O194" s="294"/>
      <c r="P194" s="145"/>
    </row>
    <row r="195" spans="2:16" ht="15" customHeight="1">
      <c r="B195" s="10">
        <v>192</v>
      </c>
      <c r="C195" s="59" t="str">
        <f t="shared" si="5"/>
        <v/>
      </c>
      <c r="D195" s="51"/>
      <c r="E195" s="51"/>
      <c r="F195" s="51"/>
      <c r="G195" s="51"/>
      <c r="H195" s="47" t="str">
        <f>IF($M$2="","",VLOOKUP($M$2,学校番号,設定!$J$1,FALSE))</f>
        <v/>
      </c>
      <c r="I195" s="147"/>
      <c r="J195" s="231"/>
      <c r="K195" s="221" t="str">
        <f>IF($D195="","",IF($J195="","生年月日を入力",IF($J195&gt;設定!$G$24,"生年月日を訂正",IF($J195&gt;設定!$G$23,"C",IF($J195&gt;設定!$G$22,"B",IF($J195&gt;=設定!$E$22,"A","生年月日を訂正"))))))</f>
        <v/>
      </c>
      <c r="M195" s="143">
        <v>363</v>
      </c>
      <c r="N195" s="293" t="str">
        <f t="shared" si="6"/>
        <v>川崎中原</v>
      </c>
      <c r="O195" s="294"/>
      <c r="P195" s="145"/>
    </row>
    <row r="196" spans="2:16" ht="15" customHeight="1">
      <c r="B196" s="10">
        <v>193</v>
      </c>
      <c r="C196" s="59" t="str">
        <f t="shared" ref="C196:C202" si="7">IF($M$2="","",SUM($M$2*100,B196))</f>
        <v/>
      </c>
      <c r="D196" s="51"/>
      <c r="E196" s="51"/>
      <c r="F196" s="51"/>
      <c r="G196" s="51"/>
      <c r="H196" s="47" t="str">
        <f>IF($M$2="","",VLOOKUP($M$2,学校番号,設定!$J$1,FALSE))</f>
        <v/>
      </c>
      <c r="I196" s="147"/>
      <c r="J196" s="231"/>
      <c r="K196" s="221" t="str">
        <f>IF($D196="","",IF($J196="","生年月日を入力",IF($J196&gt;設定!$G$24,"生年月日を訂正",IF($J196&gt;設定!$G$23,"C",IF($J196&gt;設定!$G$22,"B",IF($J196&gt;=設定!$E$22,"A","生年月日を訂正"))))))</f>
        <v/>
      </c>
      <c r="M196" s="143">
        <v>365</v>
      </c>
      <c r="N196" s="293" t="str">
        <f t="shared" si="6"/>
        <v>宮内</v>
      </c>
      <c r="O196" s="294"/>
      <c r="P196" s="145"/>
    </row>
    <row r="197" spans="2:16" ht="15" customHeight="1">
      <c r="B197" s="11">
        <v>194</v>
      </c>
      <c r="C197" s="60" t="str">
        <f t="shared" si="7"/>
        <v/>
      </c>
      <c r="D197" s="52"/>
      <c r="E197" s="52"/>
      <c r="F197" s="52"/>
      <c r="G197" s="52"/>
      <c r="H197" s="48" t="str">
        <f>IF($M$2="","",VLOOKUP($M$2,学校番号,設定!$J$1,FALSE))</f>
        <v/>
      </c>
      <c r="I197" s="148"/>
      <c r="J197" s="232"/>
      <c r="K197" s="222" t="str">
        <f>IF($D197="","",IF($J197="","生年月日を入力",IF($J197&gt;設定!$G$24,"生年月日を訂正",IF($J197&gt;設定!$G$23,"C",IF($J197&gt;設定!$G$22,"B",IF($J197&gt;=設定!$E$22,"A","生年月日を訂正"))))))</f>
        <v/>
      </c>
      <c r="M197" s="143">
        <v>367</v>
      </c>
      <c r="N197" s="293" t="str">
        <f t="shared" si="6"/>
        <v>西中原</v>
      </c>
      <c r="O197" s="294"/>
      <c r="P197" s="145"/>
    </row>
    <row r="198" spans="2:16" ht="15" customHeight="1">
      <c r="B198" s="12">
        <v>195</v>
      </c>
      <c r="C198" s="61" t="str">
        <f t="shared" si="7"/>
        <v/>
      </c>
      <c r="D198" s="53"/>
      <c r="E198" s="53"/>
      <c r="F198" s="53"/>
      <c r="G198" s="53"/>
      <c r="H198" s="49" t="str">
        <f>IF($M$2="","",VLOOKUP($M$2,学校番号,設定!$J$1,FALSE))</f>
        <v/>
      </c>
      <c r="I198" s="149"/>
      <c r="J198" s="230"/>
      <c r="K198" s="223" t="str">
        <f>IF($D198="","",IF($J198="","生年月日を入力",IF($J198&gt;設定!$G$24,"生年月日を訂正",IF($J198&gt;設定!$G$23,"C",IF($J198&gt;設定!$G$22,"B",IF($J198&gt;=設定!$E$22,"A","生年月日を訂正"))))))</f>
        <v/>
      </c>
      <c r="M198" s="143">
        <v>369</v>
      </c>
      <c r="N198" s="293" t="str">
        <f t="shared" si="6"/>
        <v/>
      </c>
      <c r="O198" s="294"/>
      <c r="P198" s="145"/>
    </row>
    <row r="199" spans="2:16" ht="15" customHeight="1">
      <c r="B199" s="10">
        <v>196</v>
      </c>
      <c r="C199" s="59" t="str">
        <f t="shared" si="7"/>
        <v/>
      </c>
      <c r="D199" s="51"/>
      <c r="E199" s="51"/>
      <c r="F199" s="51"/>
      <c r="G199" s="51"/>
      <c r="H199" s="47" t="str">
        <f>IF($M$2="","",VLOOKUP($M$2,学校番号,設定!$J$1,FALSE))</f>
        <v/>
      </c>
      <c r="I199" s="147"/>
      <c r="J199" s="231"/>
      <c r="K199" s="221" t="str">
        <f>IF($D199="","",IF($J199="","生年月日を入力",IF($J199&gt;設定!$G$24,"生年月日を訂正",IF($J199&gt;設定!$G$23,"C",IF($J199&gt;設定!$G$22,"B",IF($J199&gt;=設定!$E$22,"A","生年月日を訂正"))))))</f>
        <v/>
      </c>
      <c r="M199" s="143">
        <v>371</v>
      </c>
      <c r="N199" s="293" t="str">
        <f t="shared" si="6"/>
        <v>東橘</v>
      </c>
      <c r="O199" s="294"/>
      <c r="P199" s="145"/>
    </row>
    <row r="200" spans="2:16" ht="15" customHeight="1">
      <c r="B200" s="10">
        <v>197</v>
      </c>
      <c r="C200" s="59" t="str">
        <f t="shared" si="7"/>
        <v/>
      </c>
      <c r="D200" s="51"/>
      <c r="E200" s="51"/>
      <c r="F200" s="51"/>
      <c r="G200" s="51"/>
      <c r="H200" s="47" t="str">
        <f>IF($M$2="","",VLOOKUP($M$2,学校番号,設定!$J$1,FALSE))</f>
        <v/>
      </c>
      <c r="I200" s="147"/>
      <c r="J200" s="231"/>
      <c r="K200" s="221" t="str">
        <f>IF($D200="","",IF($J200="","生年月日を入力",IF($J200&gt;設定!$G$24,"生年月日を訂正",IF($J200&gt;設定!$G$23,"C",IF($J200&gt;設定!$G$22,"B",IF($J200&gt;=設定!$E$22,"A","生年月日を訂正"))))))</f>
        <v/>
      </c>
      <c r="M200" s="143">
        <v>373</v>
      </c>
      <c r="N200" s="293" t="str">
        <f t="shared" si="6"/>
        <v>川崎橘</v>
      </c>
      <c r="O200" s="294"/>
      <c r="P200" s="145"/>
    </row>
    <row r="201" spans="2:16" ht="15" customHeight="1">
      <c r="B201" s="10">
        <v>198</v>
      </c>
      <c r="C201" s="59" t="str">
        <f t="shared" si="7"/>
        <v/>
      </c>
      <c r="D201" s="51"/>
      <c r="E201" s="51"/>
      <c r="F201" s="51"/>
      <c r="G201" s="51"/>
      <c r="H201" s="47" t="str">
        <f>IF($M$2="","",VLOOKUP($M$2,学校番号,設定!$J$1,FALSE))</f>
        <v/>
      </c>
      <c r="I201" s="147"/>
      <c r="J201" s="231"/>
      <c r="K201" s="221" t="str">
        <f>IF($D201="","",IF($J201="","生年月日を入力",IF($J201&gt;設定!$G$24,"生年月日を訂正",IF($J201&gt;設定!$G$23,"C",IF($J201&gt;設定!$G$22,"B",IF($J201&gt;=設定!$E$22,"A","生年月日を訂正"))))))</f>
        <v/>
      </c>
      <c r="M201" s="143">
        <v>375</v>
      </c>
      <c r="N201" s="293" t="str">
        <f t="shared" si="6"/>
        <v>高津</v>
      </c>
      <c r="O201" s="294"/>
      <c r="P201" s="145"/>
    </row>
    <row r="202" spans="2:16" ht="15" customHeight="1" thickBot="1">
      <c r="B202" s="13">
        <v>199</v>
      </c>
      <c r="C202" s="62" t="str">
        <f t="shared" si="7"/>
        <v/>
      </c>
      <c r="D202" s="54"/>
      <c r="E202" s="54"/>
      <c r="F202" s="54"/>
      <c r="G202" s="54"/>
      <c r="H202" s="50" t="str">
        <f>IF($M$2="","",VLOOKUP($M$2,学校番号,設定!$J$1,FALSE))</f>
        <v/>
      </c>
      <c r="I202" s="150"/>
      <c r="J202" s="233"/>
      <c r="K202" s="224" t="str">
        <f>IF($D202="","",IF($J202="","生年月日を入力",IF($J202&gt;設定!$G$24,"生年月日を訂正",IF($J202&gt;設定!$G$23,"C",IF($J202&gt;設定!$G$22,"B",IF($J202&gt;=設定!$E$22,"A","生年月日を訂正"))))))</f>
        <v/>
      </c>
      <c r="M202" s="143">
        <v>377</v>
      </c>
      <c r="N202" s="293" t="str">
        <f t="shared" si="6"/>
        <v>東高津</v>
      </c>
      <c r="O202" s="294"/>
      <c r="P202" s="145"/>
    </row>
    <row r="203" spans="2:16" ht="15" customHeight="1">
      <c r="M203" s="143">
        <v>379</v>
      </c>
      <c r="N203" s="293" t="str">
        <f t="shared" si="6"/>
        <v>西高津</v>
      </c>
      <c r="O203" s="294"/>
      <c r="P203" s="145"/>
    </row>
    <row r="204" spans="2:16">
      <c r="M204" s="143">
        <v>381</v>
      </c>
      <c r="N204" s="293" t="str">
        <f t="shared" si="6"/>
        <v/>
      </c>
      <c r="O204" s="294"/>
      <c r="P204" s="145"/>
    </row>
    <row r="205" spans="2:16">
      <c r="M205" s="143">
        <v>383</v>
      </c>
      <c r="N205" s="293" t="str">
        <f t="shared" si="6"/>
        <v>宮崎</v>
      </c>
      <c r="O205" s="294"/>
      <c r="P205" s="145"/>
    </row>
    <row r="206" spans="2:16">
      <c r="M206" s="143">
        <v>385</v>
      </c>
      <c r="N206" s="293" t="str">
        <f t="shared" ref="N206:N269" si="8">IF(VLOOKUP($M206,学校番号,2,FALSE)="","",(VLOOKUP($M206,学校番号,2,FALSE)))</f>
        <v>野川</v>
      </c>
      <c r="O206" s="294"/>
      <c r="P206" s="145"/>
    </row>
    <row r="207" spans="2:16">
      <c r="M207" s="143">
        <v>387</v>
      </c>
      <c r="N207" s="293" t="str">
        <f t="shared" si="8"/>
        <v>川崎有馬</v>
      </c>
      <c r="O207" s="294"/>
      <c r="P207" s="145"/>
    </row>
    <row r="208" spans="2:16">
      <c r="M208" s="143">
        <v>389</v>
      </c>
      <c r="N208" s="293" t="str">
        <f t="shared" si="8"/>
        <v>宮前平</v>
      </c>
      <c r="O208" s="294"/>
      <c r="P208" s="145"/>
    </row>
    <row r="209" spans="13:16">
      <c r="M209" s="143">
        <v>391</v>
      </c>
      <c r="N209" s="293" t="str">
        <f t="shared" si="8"/>
        <v>向丘</v>
      </c>
      <c r="O209" s="294"/>
      <c r="P209" s="145"/>
    </row>
    <row r="210" spans="13:16">
      <c r="M210" s="143">
        <v>393</v>
      </c>
      <c r="N210" s="293" t="str">
        <f t="shared" si="8"/>
        <v>平</v>
      </c>
      <c r="O210" s="294"/>
      <c r="P210" s="145"/>
    </row>
    <row r="211" spans="13:16">
      <c r="M211" s="143">
        <v>395</v>
      </c>
      <c r="N211" s="293" t="str">
        <f t="shared" si="8"/>
        <v>菅生</v>
      </c>
      <c r="O211" s="294"/>
      <c r="P211" s="145"/>
    </row>
    <row r="212" spans="13:16">
      <c r="M212" s="143">
        <v>397</v>
      </c>
      <c r="N212" s="293" t="str">
        <f t="shared" si="8"/>
        <v>犬蔵</v>
      </c>
      <c r="O212" s="294"/>
      <c r="P212" s="145"/>
    </row>
    <row r="213" spans="13:16">
      <c r="M213" s="143">
        <v>399</v>
      </c>
      <c r="N213" s="293" t="str">
        <f t="shared" si="8"/>
        <v/>
      </c>
      <c r="O213" s="294"/>
      <c r="P213" s="145"/>
    </row>
    <row r="214" spans="13:16">
      <c r="M214" s="143">
        <v>401</v>
      </c>
      <c r="N214" s="293" t="str">
        <f t="shared" si="8"/>
        <v>稲田</v>
      </c>
      <c r="O214" s="294"/>
      <c r="P214" s="145"/>
    </row>
    <row r="215" spans="13:16">
      <c r="M215" s="143">
        <v>403</v>
      </c>
      <c r="N215" s="293" t="str">
        <f t="shared" si="8"/>
        <v>枡形</v>
      </c>
      <c r="O215" s="294"/>
      <c r="P215" s="145"/>
    </row>
    <row r="216" spans="13:16">
      <c r="M216" s="143">
        <v>405</v>
      </c>
      <c r="N216" s="293" t="str">
        <f t="shared" si="8"/>
        <v>中野島</v>
      </c>
      <c r="O216" s="294"/>
      <c r="P216" s="145"/>
    </row>
    <row r="217" spans="13:16">
      <c r="M217" s="143">
        <v>407</v>
      </c>
      <c r="N217" s="293" t="str">
        <f t="shared" si="8"/>
        <v>南菅</v>
      </c>
      <c r="O217" s="294"/>
      <c r="P217" s="145"/>
    </row>
    <row r="218" spans="13:16">
      <c r="M218" s="143">
        <v>409</v>
      </c>
      <c r="N218" s="293" t="str">
        <f t="shared" si="8"/>
        <v>菅</v>
      </c>
      <c r="O218" s="294"/>
      <c r="P218" s="145"/>
    </row>
    <row r="219" spans="13:16">
      <c r="M219" s="143">
        <v>411</v>
      </c>
      <c r="N219" s="293" t="str">
        <f t="shared" si="8"/>
        <v>生田</v>
      </c>
      <c r="O219" s="294"/>
      <c r="P219" s="145"/>
    </row>
    <row r="220" spans="13:16">
      <c r="M220" s="143">
        <v>413</v>
      </c>
      <c r="N220" s="293" t="str">
        <f t="shared" si="8"/>
        <v>南生田</v>
      </c>
      <c r="O220" s="294"/>
      <c r="P220" s="145"/>
    </row>
    <row r="221" spans="13:16">
      <c r="M221" s="143">
        <v>415</v>
      </c>
      <c r="N221" s="293" t="str">
        <f t="shared" si="8"/>
        <v/>
      </c>
      <c r="O221" s="294"/>
      <c r="P221" s="145"/>
    </row>
    <row r="222" spans="13:16">
      <c r="M222" s="143">
        <v>417</v>
      </c>
      <c r="N222" s="293" t="str">
        <f t="shared" si="8"/>
        <v>西生田</v>
      </c>
      <c r="O222" s="294"/>
      <c r="P222" s="145"/>
    </row>
    <row r="223" spans="13:16">
      <c r="M223" s="143">
        <v>419</v>
      </c>
      <c r="N223" s="293" t="str">
        <f t="shared" si="8"/>
        <v>金程</v>
      </c>
      <c r="O223" s="294"/>
      <c r="P223" s="145"/>
    </row>
    <row r="224" spans="13:16">
      <c r="M224" s="143">
        <v>421</v>
      </c>
      <c r="N224" s="293" t="str">
        <f t="shared" si="8"/>
        <v>川崎長沢</v>
      </c>
      <c r="O224" s="294"/>
      <c r="P224" s="145"/>
    </row>
    <row r="225" spans="13:16">
      <c r="M225" s="143">
        <v>423</v>
      </c>
      <c r="N225" s="293" t="str">
        <f t="shared" si="8"/>
        <v>柿生</v>
      </c>
      <c r="O225" s="294"/>
      <c r="P225" s="145"/>
    </row>
    <row r="226" spans="13:16">
      <c r="M226" s="143">
        <v>425</v>
      </c>
      <c r="N226" s="293" t="str">
        <f t="shared" si="8"/>
        <v>はるひ野</v>
      </c>
      <c r="O226" s="294"/>
      <c r="P226" s="145"/>
    </row>
    <row r="227" spans="13:16">
      <c r="M227" s="143">
        <v>427</v>
      </c>
      <c r="N227" s="293" t="str">
        <f t="shared" si="8"/>
        <v>王禅寺中央</v>
      </c>
      <c r="O227" s="294"/>
      <c r="P227" s="145"/>
    </row>
    <row r="228" spans="13:16">
      <c r="M228" s="143">
        <v>429</v>
      </c>
      <c r="N228" s="293" t="str">
        <f t="shared" si="8"/>
        <v>白鳥</v>
      </c>
      <c r="O228" s="294"/>
      <c r="P228" s="145"/>
    </row>
    <row r="229" spans="13:16">
      <c r="M229" s="143">
        <v>431</v>
      </c>
      <c r="N229" s="293" t="str">
        <f t="shared" si="8"/>
        <v>麻生</v>
      </c>
      <c r="O229" s="294"/>
      <c r="P229" s="145"/>
    </row>
    <row r="230" spans="13:16">
      <c r="M230" s="143">
        <v>433</v>
      </c>
      <c r="N230" s="293" t="str">
        <f t="shared" si="8"/>
        <v/>
      </c>
      <c r="O230" s="294"/>
      <c r="P230" s="145"/>
    </row>
    <row r="231" spans="13:16">
      <c r="M231" s="143">
        <v>435</v>
      </c>
      <c r="N231" s="293" t="str">
        <f t="shared" si="8"/>
        <v/>
      </c>
      <c r="O231" s="294"/>
      <c r="P231" s="145"/>
    </row>
    <row r="232" spans="13:16">
      <c r="M232" s="143">
        <v>437</v>
      </c>
      <c r="N232" s="293" t="str">
        <f t="shared" si="8"/>
        <v/>
      </c>
      <c r="O232" s="294"/>
      <c r="P232" s="145"/>
    </row>
    <row r="233" spans="13:16">
      <c r="M233" s="143">
        <v>439</v>
      </c>
      <c r="N233" s="293" t="str">
        <f t="shared" si="8"/>
        <v>久里浜</v>
      </c>
      <c r="O233" s="294"/>
      <c r="P233" s="145"/>
    </row>
    <row r="234" spans="13:16">
      <c r="M234" s="143">
        <v>441</v>
      </c>
      <c r="N234" s="293" t="str">
        <f t="shared" si="8"/>
        <v>鷹取</v>
      </c>
      <c r="O234" s="294"/>
      <c r="P234" s="145"/>
    </row>
    <row r="235" spans="13:16">
      <c r="M235" s="143">
        <v>443</v>
      </c>
      <c r="N235" s="293" t="str">
        <f t="shared" si="8"/>
        <v>横須賀神明</v>
      </c>
      <c r="O235" s="294"/>
      <c r="P235" s="145"/>
    </row>
    <row r="236" spans="13:16">
      <c r="M236" s="143">
        <v>445</v>
      </c>
      <c r="N236" s="293" t="str">
        <f t="shared" si="8"/>
        <v>野比</v>
      </c>
      <c r="O236" s="294"/>
      <c r="P236" s="145"/>
    </row>
    <row r="237" spans="13:16">
      <c r="M237" s="143">
        <v>447</v>
      </c>
      <c r="N237" s="293" t="str">
        <f t="shared" si="8"/>
        <v>北下浦</v>
      </c>
      <c r="O237" s="294"/>
      <c r="P237" s="145"/>
    </row>
    <row r="238" spans="13:16">
      <c r="M238" s="143">
        <v>449</v>
      </c>
      <c r="N238" s="293" t="str">
        <f t="shared" si="8"/>
        <v>長井</v>
      </c>
      <c r="O238" s="294"/>
      <c r="P238" s="145"/>
    </row>
    <row r="239" spans="13:16">
      <c r="M239" s="143">
        <v>451</v>
      </c>
      <c r="N239" s="293" t="str">
        <f t="shared" si="8"/>
        <v>武山</v>
      </c>
      <c r="O239" s="294"/>
      <c r="P239" s="145"/>
    </row>
    <row r="240" spans="13:16">
      <c r="M240" s="143">
        <v>453</v>
      </c>
      <c r="N240" s="293" t="str">
        <f t="shared" si="8"/>
        <v>大楠</v>
      </c>
      <c r="O240" s="294"/>
      <c r="P240" s="145"/>
    </row>
    <row r="241" spans="13:16">
      <c r="M241" s="143">
        <v>455</v>
      </c>
      <c r="N241" s="293" t="str">
        <f t="shared" si="8"/>
        <v>大矢部</v>
      </c>
      <c r="O241" s="294"/>
      <c r="P241" s="145"/>
    </row>
    <row r="242" spans="13:16">
      <c r="M242" s="143">
        <v>457</v>
      </c>
      <c r="N242" s="293" t="str">
        <f t="shared" si="8"/>
        <v>衣笠</v>
      </c>
      <c r="O242" s="294"/>
      <c r="P242" s="145"/>
    </row>
    <row r="243" spans="13:16">
      <c r="M243" s="143">
        <v>459</v>
      </c>
      <c r="N243" s="293" t="str">
        <f t="shared" si="8"/>
        <v>横須賀長沢</v>
      </c>
      <c r="O243" s="294"/>
      <c r="P243" s="145"/>
    </row>
    <row r="244" spans="13:16">
      <c r="M244" s="143">
        <v>461</v>
      </c>
      <c r="N244" s="293" t="str">
        <f t="shared" si="8"/>
        <v>岩戸</v>
      </c>
      <c r="O244" s="294"/>
      <c r="P244" s="145"/>
    </row>
    <row r="245" spans="13:16">
      <c r="M245" s="143">
        <v>463</v>
      </c>
      <c r="N245" s="293" t="str">
        <f t="shared" si="8"/>
        <v>浦賀</v>
      </c>
      <c r="O245" s="294"/>
      <c r="P245" s="145"/>
    </row>
    <row r="246" spans="13:16">
      <c r="M246" s="143">
        <v>465</v>
      </c>
      <c r="N246" s="293" t="str">
        <f t="shared" si="8"/>
        <v/>
      </c>
      <c r="O246" s="294"/>
      <c r="P246" s="145"/>
    </row>
    <row r="247" spans="13:16">
      <c r="M247" s="143">
        <v>467</v>
      </c>
      <c r="N247" s="293" t="str">
        <f t="shared" si="8"/>
        <v>横須賀鴨居</v>
      </c>
      <c r="O247" s="294"/>
      <c r="P247" s="145"/>
    </row>
    <row r="248" spans="13:16">
      <c r="M248" s="143">
        <v>469</v>
      </c>
      <c r="N248" s="293" t="str">
        <f t="shared" si="8"/>
        <v>追浜</v>
      </c>
      <c r="O248" s="294"/>
      <c r="P248" s="145"/>
    </row>
    <row r="249" spans="13:16">
      <c r="M249" s="143">
        <v>471</v>
      </c>
      <c r="N249" s="293" t="str">
        <f t="shared" si="8"/>
        <v>田浦</v>
      </c>
      <c r="O249" s="294"/>
      <c r="P249" s="145"/>
    </row>
    <row r="250" spans="13:16">
      <c r="M250" s="143">
        <v>473</v>
      </c>
      <c r="N250" s="293" t="str">
        <f t="shared" si="8"/>
        <v/>
      </c>
      <c r="O250" s="294"/>
      <c r="P250" s="145"/>
    </row>
    <row r="251" spans="13:16">
      <c r="M251" s="143">
        <v>475</v>
      </c>
      <c r="N251" s="293" t="str">
        <f t="shared" si="8"/>
        <v>坂本</v>
      </c>
      <c r="O251" s="294"/>
      <c r="P251" s="145"/>
    </row>
    <row r="252" spans="13:16">
      <c r="M252" s="143">
        <v>477</v>
      </c>
      <c r="N252" s="293" t="str">
        <f t="shared" si="8"/>
        <v>不入斗</v>
      </c>
      <c r="O252" s="294"/>
      <c r="P252" s="145"/>
    </row>
    <row r="253" spans="13:16">
      <c r="M253" s="143">
        <v>479</v>
      </c>
      <c r="N253" s="293" t="str">
        <f t="shared" si="8"/>
        <v>常葉</v>
      </c>
      <c r="O253" s="294"/>
      <c r="P253" s="145"/>
    </row>
    <row r="254" spans="13:16">
      <c r="M254" s="143">
        <v>481</v>
      </c>
      <c r="N254" s="293" t="str">
        <f t="shared" si="8"/>
        <v>公郷</v>
      </c>
      <c r="O254" s="294"/>
      <c r="P254" s="145"/>
    </row>
    <row r="255" spans="13:16">
      <c r="M255" s="143">
        <v>483</v>
      </c>
      <c r="N255" s="293" t="str">
        <f t="shared" si="8"/>
        <v>池上</v>
      </c>
      <c r="O255" s="294"/>
      <c r="P255" s="145"/>
    </row>
    <row r="256" spans="13:16">
      <c r="M256" s="143">
        <v>485</v>
      </c>
      <c r="N256" s="293" t="str">
        <f t="shared" si="8"/>
        <v>大津</v>
      </c>
      <c r="O256" s="294"/>
      <c r="P256" s="145"/>
    </row>
    <row r="257" spans="13:16">
      <c r="M257" s="143">
        <v>487</v>
      </c>
      <c r="N257" s="293" t="str">
        <f t="shared" si="8"/>
        <v>馬堀</v>
      </c>
      <c r="O257" s="294"/>
      <c r="P257" s="145"/>
    </row>
    <row r="258" spans="13:16">
      <c r="M258" s="143">
        <v>489</v>
      </c>
      <c r="N258" s="293" t="str">
        <f t="shared" si="8"/>
        <v/>
      </c>
      <c r="O258" s="294"/>
      <c r="P258" s="145"/>
    </row>
    <row r="259" spans="13:16">
      <c r="M259" s="143">
        <v>491</v>
      </c>
      <c r="N259" s="293" t="str">
        <f t="shared" si="8"/>
        <v/>
      </c>
      <c r="O259" s="294"/>
      <c r="P259" s="145"/>
    </row>
    <row r="260" spans="13:16">
      <c r="M260" s="143">
        <v>493</v>
      </c>
      <c r="N260" s="293" t="str">
        <f t="shared" si="8"/>
        <v/>
      </c>
      <c r="O260" s="294"/>
      <c r="P260" s="145"/>
    </row>
    <row r="261" spans="13:16">
      <c r="M261" s="143">
        <v>495</v>
      </c>
      <c r="N261" s="293" t="str">
        <f t="shared" si="8"/>
        <v/>
      </c>
      <c r="O261" s="294"/>
      <c r="P261" s="145"/>
    </row>
    <row r="262" spans="13:16">
      <c r="M262" s="143">
        <v>497</v>
      </c>
      <c r="N262" s="293" t="str">
        <f t="shared" si="8"/>
        <v/>
      </c>
      <c r="O262" s="294"/>
      <c r="P262" s="145"/>
    </row>
    <row r="263" spans="13:16">
      <c r="M263" s="143">
        <v>499</v>
      </c>
      <c r="N263" s="293" t="str">
        <f t="shared" si="8"/>
        <v>鎌倉第一</v>
      </c>
      <c r="O263" s="294"/>
      <c r="P263" s="145"/>
    </row>
    <row r="264" spans="13:16">
      <c r="M264" s="143">
        <v>501</v>
      </c>
      <c r="N264" s="293" t="str">
        <f t="shared" si="8"/>
        <v>鎌倉第二</v>
      </c>
      <c r="O264" s="294"/>
      <c r="P264" s="145"/>
    </row>
    <row r="265" spans="13:16">
      <c r="M265" s="143">
        <v>503</v>
      </c>
      <c r="N265" s="293" t="str">
        <f t="shared" si="8"/>
        <v>御成</v>
      </c>
      <c r="O265" s="294"/>
      <c r="P265" s="145"/>
    </row>
    <row r="266" spans="13:16">
      <c r="M266" s="143">
        <v>505</v>
      </c>
      <c r="N266" s="293" t="str">
        <f t="shared" si="8"/>
        <v>腰越</v>
      </c>
      <c r="O266" s="294"/>
      <c r="P266" s="145"/>
    </row>
    <row r="267" spans="13:16">
      <c r="M267" s="143">
        <v>507</v>
      </c>
      <c r="N267" s="293" t="str">
        <f t="shared" si="8"/>
        <v>深沢</v>
      </c>
      <c r="O267" s="294"/>
      <c r="P267" s="145"/>
    </row>
    <row r="268" spans="13:16">
      <c r="M268" s="143">
        <v>509</v>
      </c>
      <c r="N268" s="293" t="str">
        <f t="shared" si="8"/>
        <v>大船</v>
      </c>
      <c r="O268" s="294"/>
      <c r="P268" s="145"/>
    </row>
    <row r="269" spans="13:16">
      <c r="M269" s="143">
        <v>511</v>
      </c>
      <c r="N269" s="293" t="str">
        <f t="shared" si="8"/>
        <v>玉縄</v>
      </c>
      <c r="O269" s="294"/>
      <c r="P269" s="145"/>
    </row>
    <row r="270" spans="13:16">
      <c r="M270" s="143">
        <v>513</v>
      </c>
      <c r="N270" s="293" t="str">
        <f t="shared" ref="N270:N333" si="9">IF(VLOOKUP($M270,学校番号,2,FALSE)="","",(VLOOKUP($M270,学校番号,2,FALSE)))</f>
        <v>岩瀬</v>
      </c>
      <c r="O270" s="294"/>
      <c r="P270" s="145"/>
    </row>
    <row r="271" spans="13:16">
      <c r="M271" s="143">
        <v>515</v>
      </c>
      <c r="N271" s="293" t="str">
        <f t="shared" si="9"/>
        <v>手広</v>
      </c>
      <c r="O271" s="294"/>
      <c r="P271" s="145"/>
    </row>
    <row r="272" spans="13:16">
      <c r="M272" s="143">
        <v>517</v>
      </c>
      <c r="N272" s="293" t="str">
        <f t="shared" si="9"/>
        <v/>
      </c>
      <c r="O272" s="294"/>
      <c r="P272" s="145"/>
    </row>
    <row r="273" spans="13:16">
      <c r="M273" s="143">
        <v>519</v>
      </c>
      <c r="N273" s="293" t="str">
        <f t="shared" si="9"/>
        <v/>
      </c>
      <c r="O273" s="294"/>
      <c r="P273" s="145"/>
    </row>
    <row r="274" spans="13:16">
      <c r="M274" s="143">
        <v>521</v>
      </c>
      <c r="N274" s="293" t="str">
        <f t="shared" si="9"/>
        <v/>
      </c>
      <c r="O274" s="294"/>
      <c r="P274" s="145"/>
    </row>
    <row r="275" spans="13:16">
      <c r="M275" s="143">
        <v>523</v>
      </c>
      <c r="N275" s="293" t="str">
        <f t="shared" si="9"/>
        <v/>
      </c>
      <c r="O275" s="294"/>
      <c r="P275" s="145"/>
    </row>
    <row r="276" spans="13:16">
      <c r="M276" s="143">
        <v>525</v>
      </c>
      <c r="N276" s="293" t="str">
        <f t="shared" si="9"/>
        <v/>
      </c>
      <c r="O276" s="294"/>
      <c r="P276" s="145"/>
    </row>
    <row r="277" spans="13:16">
      <c r="M277" s="143">
        <v>527</v>
      </c>
      <c r="N277" s="293" t="str">
        <f t="shared" si="9"/>
        <v/>
      </c>
      <c r="O277" s="294"/>
      <c r="P277" s="145"/>
    </row>
    <row r="278" spans="13:16">
      <c r="M278" s="143">
        <v>529</v>
      </c>
      <c r="N278" s="293" t="str">
        <f t="shared" si="9"/>
        <v/>
      </c>
      <c r="O278" s="294"/>
      <c r="P278" s="145"/>
    </row>
    <row r="279" spans="13:16">
      <c r="M279" s="143">
        <v>531</v>
      </c>
      <c r="N279" s="293" t="str">
        <f t="shared" si="9"/>
        <v/>
      </c>
      <c r="O279" s="294"/>
      <c r="P279" s="145"/>
    </row>
    <row r="280" spans="13:16">
      <c r="M280" s="143">
        <v>533</v>
      </c>
      <c r="N280" s="293" t="str">
        <f t="shared" si="9"/>
        <v>高浜</v>
      </c>
      <c r="O280" s="294"/>
      <c r="P280" s="145"/>
    </row>
    <row r="281" spans="13:16">
      <c r="M281" s="143">
        <v>535</v>
      </c>
      <c r="N281" s="293" t="str">
        <f t="shared" si="9"/>
        <v>善行</v>
      </c>
      <c r="O281" s="294"/>
      <c r="P281" s="145"/>
    </row>
    <row r="282" spans="13:16">
      <c r="M282" s="143">
        <v>537</v>
      </c>
      <c r="N282" s="293" t="str">
        <f t="shared" si="9"/>
        <v>秋葉台</v>
      </c>
      <c r="O282" s="294"/>
      <c r="P282" s="145"/>
    </row>
    <row r="283" spans="13:16">
      <c r="M283" s="143">
        <v>539</v>
      </c>
      <c r="N283" s="293" t="str">
        <f t="shared" si="9"/>
        <v>大庭</v>
      </c>
      <c r="O283" s="294"/>
      <c r="P283" s="145"/>
    </row>
    <row r="284" spans="13:16">
      <c r="M284" s="143">
        <v>541</v>
      </c>
      <c r="N284" s="293" t="str">
        <f t="shared" si="9"/>
        <v>村岡</v>
      </c>
      <c r="O284" s="294"/>
      <c r="P284" s="145"/>
    </row>
    <row r="285" spans="13:16">
      <c r="M285" s="143">
        <v>543</v>
      </c>
      <c r="N285" s="293" t="str">
        <f t="shared" si="9"/>
        <v>湘南台</v>
      </c>
      <c r="O285" s="294"/>
      <c r="P285" s="145"/>
    </row>
    <row r="286" spans="13:16">
      <c r="M286" s="143">
        <v>545</v>
      </c>
      <c r="N286" s="293" t="str">
        <f t="shared" si="9"/>
        <v>高倉</v>
      </c>
      <c r="O286" s="294"/>
      <c r="P286" s="145"/>
    </row>
    <row r="287" spans="13:16">
      <c r="M287" s="143">
        <v>547</v>
      </c>
      <c r="N287" s="293" t="str">
        <f t="shared" si="9"/>
        <v>滝の沢</v>
      </c>
      <c r="O287" s="294"/>
      <c r="P287" s="145"/>
    </row>
    <row r="288" spans="13:16">
      <c r="M288" s="143">
        <v>549</v>
      </c>
      <c r="N288" s="293" t="str">
        <f t="shared" si="9"/>
        <v>大清水</v>
      </c>
      <c r="O288" s="294"/>
      <c r="P288" s="145"/>
    </row>
    <row r="289" spans="13:16">
      <c r="M289" s="143">
        <v>551</v>
      </c>
      <c r="N289" s="293" t="str">
        <f t="shared" si="9"/>
        <v>羽鳥</v>
      </c>
      <c r="O289" s="294"/>
      <c r="P289" s="145"/>
    </row>
    <row r="290" spans="13:16">
      <c r="M290" s="143">
        <v>553</v>
      </c>
      <c r="N290" s="293" t="str">
        <f t="shared" si="9"/>
        <v>藤沢第一</v>
      </c>
      <c r="O290" s="294"/>
      <c r="P290" s="145"/>
    </row>
    <row r="291" spans="13:16">
      <c r="M291" s="143">
        <v>555</v>
      </c>
      <c r="N291" s="293" t="str">
        <f t="shared" si="9"/>
        <v>明治</v>
      </c>
      <c r="O291" s="294"/>
      <c r="P291" s="145"/>
    </row>
    <row r="292" spans="13:16">
      <c r="M292" s="143">
        <v>557</v>
      </c>
      <c r="N292" s="293" t="str">
        <f t="shared" si="9"/>
        <v>鵠沼</v>
      </c>
      <c r="O292" s="294"/>
      <c r="P292" s="145"/>
    </row>
    <row r="293" spans="13:16">
      <c r="M293" s="143">
        <v>559</v>
      </c>
      <c r="N293" s="293" t="str">
        <f t="shared" si="9"/>
        <v>藤沢六会</v>
      </c>
      <c r="O293" s="294"/>
      <c r="P293" s="145"/>
    </row>
    <row r="294" spans="13:16">
      <c r="M294" s="143">
        <v>561</v>
      </c>
      <c r="N294" s="293" t="str">
        <f t="shared" si="9"/>
        <v>片瀬</v>
      </c>
      <c r="O294" s="294"/>
      <c r="P294" s="145"/>
    </row>
    <row r="295" spans="13:16">
      <c r="M295" s="143">
        <v>563</v>
      </c>
      <c r="N295" s="293" t="str">
        <f t="shared" si="9"/>
        <v>御所見</v>
      </c>
      <c r="O295" s="294"/>
      <c r="P295" s="145"/>
    </row>
    <row r="296" spans="13:16">
      <c r="M296" s="143">
        <v>565</v>
      </c>
      <c r="N296" s="293" t="str">
        <f t="shared" si="9"/>
        <v>湘洋</v>
      </c>
      <c r="O296" s="294"/>
      <c r="P296" s="145"/>
    </row>
    <row r="297" spans="13:16">
      <c r="M297" s="143">
        <v>567</v>
      </c>
      <c r="N297" s="293" t="str">
        <f t="shared" si="9"/>
        <v>長後</v>
      </c>
      <c r="O297" s="294"/>
      <c r="P297" s="145"/>
    </row>
    <row r="298" spans="13:16">
      <c r="M298" s="143">
        <v>569</v>
      </c>
      <c r="N298" s="293" t="str">
        <f t="shared" si="9"/>
        <v>藤ヶ岡</v>
      </c>
      <c r="O298" s="294"/>
      <c r="P298" s="145"/>
    </row>
    <row r="299" spans="13:16">
      <c r="M299" s="143">
        <v>571</v>
      </c>
      <c r="N299" s="293" t="str">
        <f t="shared" si="9"/>
        <v>茅ヶ崎第一</v>
      </c>
      <c r="O299" s="294"/>
      <c r="P299" s="145"/>
    </row>
    <row r="300" spans="13:16">
      <c r="M300" s="143">
        <v>573</v>
      </c>
      <c r="N300" s="293" t="str">
        <f t="shared" si="9"/>
        <v>鶴嶺</v>
      </c>
      <c r="O300" s="294"/>
      <c r="P300" s="145"/>
    </row>
    <row r="301" spans="13:16">
      <c r="M301" s="143">
        <v>575</v>
      </c>
      <c r="N301" s="293" t="str">
        <f t="shared" si="9"/>
        <v>松林</v>
      </c>
      <c r="O301" s="294"/>
      <c r="P301" s="145"/>
    </row>
    <row r="302" spans="13:16">
      <c r="M302" s="143">
        <v>577</v>
      </c>
      <c r="N302" s="293" t="str">
        <f t="shared" si="9"/>
        <v>西浜</v>
      </c>
      <c r="O302" s="294"/>
      <c r="P302" s="145"/>
    </row>
    <row r="303" spans="13:16">
      <c r="M303" s="143">
        <v>579</v>
      </c>
      <c r="N303" s="293" t="str">
        <f t="shared" si="9"/>
        <v>松浪</v>
      </c>
      <c r="O303" s="294"/>
      <c r="P303" s="145"/>
    </row>
    <row r="304" spans="13:16">
      <c r="M304" s="143">
        <v>581</v>
      </c>
      <c r="N304" s="293" t="str">
        <f t="shared" si="9"/>
        <v>梅田</v>
      </c>
      <c r="O304" s="294"/>
      <c r="P304" s="145"/>
    </row>
    <row r="305" spans="13:16">
      <c r="M305" s="143">
        <v>583</v>
      </c>
      <c r="N305" s="293" t="str">
        <f t="shared" si="9"/>
        <v>鶴が台</v>
      </c>
      <c r="O305" s="294"/>
      <c r="P305" s="145"/>
    </row>
    <row r="306" spans="13:16">
      <c r="M306" s="143">
        <v>585</v>
      </c>
      <c r="N306" s="293" t="str">
        <f t="shared" si="9"/>
        <v>浜須賀</v>
      </c>
      <c r="O306" s="294"/>
      <c r="P306" s="145"/>
    </row>
    <row r="307" spans="13:16">
      <c r="M307" s="143">
        <v>587</v>
      </c>
      <c r="N307" s="293" t="str">
        <f t="shared" si="9"/>
        <v>北陽</v>
      </c>
      <c r="O307" s="294"/>
      <c r="P307" s="145"/>
    </row>
    <row r="308" spans="13:16">
      <c r="M308" s="143">
        <v>589</v>
      </c>
      <c r="N308" s="293" t="str">
        <f t="shared" si="9"/>
        <v>中島</v>
      </c>
      <c r="O308" s="294"/>
      <c r="P308" s="145"/>
    </row>
    <row r="309" spans="13:16">
      <c r="M309" s="143">
        <v>591</v>
      </c>
      <c r="N309" s="293" t="str">
        <f t="shared" si="9"/>
        <v>円蔵</v>
      </c>
      <c r="O309" s="294"/>
      <c r="P309" s="145"/>
    </row>
    <row r="310" spans="13:16">
      <c r="M310" s="143">
        <v>593</v>
      </c>
      <c r="N310" s="293" t="str">
        <f t="shared" si="9"/>
        <v>赤羽根</v>
      </c>
      <c r="O310" s="294"/>
      <c r="P310" s="145"/>
    </row>
    <row r="311" spans="13:16">
      <c r="M311" s="143">
        <v>595</v>
      </c>
      <c r="N311" s="293" t="str">
        <f t="shared" si="9"/>
        <v>萩園</v>
      </c>
      <c r="O311" s="294"/>
      <c r="P311" s="145"/>
    </row>
    <row r="312" spans="13:16">
      <c r="M312" s="143">
        <v>597</v>
      </c>
      <c r="N312" s="293" t="str">
        <f t="shared" si="9"/>
        <v/>
      </c>
      <c r="O312" s="294"/>
      <c r="P312" s="145"/>
    </row>
    <row r="313" spans="13:16">
      <c r="M313" s="143">
        <v>599</v>
      </c>
      <c r="N313" s="293" t="str">
        <f t="shared" si="9"/>
        <v/>
      </c>
      <c r="O313" s="294"/>
      <c r="P313" s="145"/>
    </row>
    <row r="314" spans="13:16">
      <c r="M314" s="143">
        <v>601</v>
      </c>
      <c r="N314" s="293" t="str">
        <f t="shared" si="9"/>
        <v/>
      </c>
      <c r="O314" s="294"/>
      <c r="P314" s="145"/>
    </row>
    <row r="315" spans="13:16">
      <c r="M315" s="143">
        <v>603</v>
      </c>
      <c r="N315" s="293" t="str">
        <f t="shared" si="9"/>
        <v>逗子</v>
      </c>
      <c r="O315" s="294"/>
      <c r="P315" s="145"/>
    </row>
    <row r="316" spans="13:16">
      <c r="M316" s="143">
        <v>605</v>
      </c>
      <c r="N316" s="293" t="str">
        <f t="shared" si="9"/>
        <v>久木</v>
      </c>
      <c r="O316" s="294"/>
      <c r="P316" s="145"/>
    </row>
    <row r="317" spans="13:16">
      <c r="M317" s="143">
        <v>607</v>
      </c>
      <c r="N317" s="293" t="str">
        <f t="shared" si="9"/>
        <v>沼間</v>
      </c>
      <c r="O317" s="294"/>
      <c r="P317" s="145"/>
    </row>
    <row r="318" spans="13:16">
      <c r="M318" s="143">
        <v>609</v>
      </c>
      <c r="N318" s="293" t="str">
        <f t="shared" si="9"/>
        <v/>
      </c>
      <c r="O318" s="294"/>
      <c r="P318" s="145"/>
    </row>
    <row r="319" spans="13:16">
      <c r="M319" s="143">
        <v>611</v>
      </c>
      <c r="N319" s="293" t="str">
        <f t="shared" si="9"/>
        <v>葉山</v>
      </c>
      <c r="O319" s="294"/>
      <c r="P319" s="145"/>
    </row>
    <row r="320" spans="13:16" ht="20.100000000000001" customHeight="1">
      <c r="M320" s="143">
        <v>613</v>
      </c>
      <c r="N320" s="293" t="str">
        <f t="shared" si="9"/>
        <v>南郷</v>
      </c>
      <c r="O320" s="294"/>
      <c r="P320" s="145"/>
    </row>
    <row r="321" spans="13:16">
      <c r="M321" s="143">
        <v>615</v>
      </c>
      <c r="N321" s="293" t="str">
        <f t="shared" si="9"/>
        <v/>
      </c>
      <c r="O321" s="294"/>
      <c r="P321" s="145"/>
    </row>
    <row r="322" spans="13:16">
      <c r="M322" s="143">
        <v>617</v>
      </c>
      <c r="N322" s="293" t="str">
        <f t="shared" si="9"/>
        <v/>
      </c>
      <c r="O322" s="294"/>
      <c r="P322" s="145"/>
    </row>
    <row r="323" spans="13:16">
      <c r="M323" s="143">
        <v>619</v>
      </c>
      <c r="N323" s="293" t="str">
        <f t="shared" si="9"/>
        <v>初声</v>
      </c>
      <c r="O323" s="294"/>
      <c r="P323" s="145"/>
    </row>
    <row r="324" spans="13:16">
      <c r="M324" s="143">
        <v>621</v>
      </c>
      <c r="N324" s="293" t="str">
        <f t="shared" si="9"/>
        <v/>
      </c>
      <c r="O324" s="294"/>
      <c r="P324" s="145"/>
    </row>
    <row r="325" spans="13:16">
      <c r="M325" s="143">
        <v>623</v>
      </c>
      <c r="N325" s="293" t="str">
        <f t="shared" si="9"/>
        <v>三崎</v>
      </c>
      <c r="O325" s="294"/>
      <c r="P325" s="145"/>
    </row>
    <row r="326" spans="13:16">
      <c r="M326" s="143">
        <v>625</v>
      </c>
      <c r="N326" s="293" t="str">
        <f t="shared" si="9"/>
        <v>南下浦</v>
      </c>
      <c r="O326" s="294"/>
      <c r="P326" s="145"/>
    </row>
    <row r="327" spans="13:16">
      <c r="M327" s="143">
        <v>627</v>
      </c>
      <c r="N327" s="293" t="str">
        <f t="shared" si="9"/>
        <v/>
      </c>
      <c r="O327" s="294"/>
      <c r="P327" s="145"/>
    </row>
    <row r="328" spans="13:16">
      <c r="M328" s="143">
        <v>629</v>
      </c>
      <c r="N328" s="293" t="str">
        <f t="shared" si="9"/>
        <v/>
      </c>
      <c r="O328" s="294"/>
      <c r="P328" s="145"/>
    </row>
    <row r="329" spans="13:16">
      <c r="M329" s="143">
        <v>631</v>
      </c>
      <c r="N329" s="293" t="str">
        <f t="shared" si="9"/>
        <v>寒川</v>
      </c>
      <c r="O329" s="294"/>
      <c r="P329" s="145"/>
    </row>
    <row r="330" spans="13:16">
      <c r="M330" s="143">
        <v>633</v>
      </c>
      <c r="N330" s="293" t="str">
        <f t="shared" si="9"/>
        <v>旭が丘</v>
      </c>
      <c r="O330" s="294"/>
      <c r="P330" s="145"/>
    </row>
    <row r="331" spans="13:16">
      <c r="M331" s="143">
        <v>635</v>
      </c>
      <c r="N331" s="293" t="str">
        <f t="shared" si="9"/>
        <v>寒川東</v>
      </c>
      <c r="O331" s="294"/>
      <c r="P331" s="145"/>
    </row>
    <row r="332" spans="13:16">
      <c r="M332" s="143">
        <v>637</v>
      </c>
      <c r="N332" s="293" t="str">
        <f t="shared" si="9"/>
        <v/>
      </c>
      <c r="O332" s="294"/>
      <c r="P332" s="145"/>
    </row>
    <row r="333" spans="13:16">
      <c r="M333" s="143">
        <v>639</v>
      </c>
      <c r="N333" s="293" t="str">
        <f t="shared" si="9"/>
        <v/>
      </c>
      <c r="O333" s="294"/>
      <c r="P333" s="145"/>
    </row>
    <row r="334" spans="13:16">
      <c r="M334" s="143">
        <v>641</v>
      </c>
      <c r="N334" s="293" t="str">
        <f t="shared" ref="N334:N397" si="10">IF(VLOOKUP($M334,学校番号,2,FALSE)="","",(VLOOKUP($M334,学校番号,2,FALSE)))</f>
        <v>相模原相陽</v>
      </c>
      <c r="O334" s="294"/>
      <c r="P334" s="145"/>
    </row>
    <row r="335" spans="13:16">
      <c r="M335" s="143">
        <v>643</v>
      </c>
      <c r="N335" s="293" t="str">
        <f t="shared" si="10"/>
        <v>上溝</v>
      </c>
      <c r="O335" s="294"/>
      <c r="P335" s="145"/>
    </row>
    <row r="336" spans="13:16">
      <c r="M336" s="143">
        <v>645</v>
      </c>
      <c r="N336" s="293" t="str">
        <f t="shared" si="10"/>
        <v>相模原田名</v>
      </c>
      <c r="O336" s="294"/>
      <c r="P336" s="145"/>
    </row>
    <row r="337" spans="13:16">
      <c r="M337" s="143">
        <v>647</v>
      </c>
      <c r="N337" s="293" t="str">
        <f t="shared" si="10"/>
        <v>大沢</v>
      </c>
      <c r="O337" s="294"/>
      <c r="P337" s="145"/>
    </row>
    <row r="338" spans="13:16">
      <c r="M338" s="143">
        <v>649</v>
      </c>
      <c r="N338" s="293" t="str">
        <f t="shared" si="10"/>
        <v>相模原旭</v>
      </c>
      <c r="O338" s="294"/>
      <c r="P338" s="145"/>
    </row>
    <row r="339" spans="13:16">
      <c r="M339" s="143">
        <v>651</v>
      </c>
      <c r="N339" s="293" t="str">
        <f t="shared" si="10"/>
        <v>大野北</v>
      </c>
      <c r="O339" s="294"/>
      <c r="P339" s="145"/>
    </row>
    <row r="340" spans="13:16">
      <c r="M340" s="143">
        <v>653</v>
      </c>
      <c r="N340" s="293" t="str">
        <f t="shared" si="10"/>
        <v>大野南</v>
      </c>
      <c r="O340" s="294"/>
      <c r="P340" s="145"/>
    </row>
    <row r="341" spans="13:16">
      <c r="M341" s="143">
        <v>655</v>
      </c>
      <c r="N341" s="293" t="str">
        <f t="shared" si="10"/>
        <v>相模台</v>
      </c>
      <c r="O341" s="294"/>
      <c r="P341" s="145"/>
    </row>
    <row r="342" spans="13:16">
      <c r="M342" s="143">
        <v>657</v>
      </c>
      <c r="N342" s="293" t="str">
        <f t="shared" si="10"/>
        <v>清新</v>
      </c>
      <c r="O342" s="294"/>
      <c r="P342" s="145"/>
    </row>
    <row r="343" spans="13:16">
      <c r="M343" s="143">
        <v>659</v>
      </c>
      <c r="N343" s="293" t="str">
        <f t="shared" si="10"/>
        <v>上鶴間</v>
      </c>
      <c r="O343" s="294"/>
      <c r="P343" s="145"/>
    </row>
    <row r="344" spans="13:16">
      <c r="M344" s="143">
        <v>661</v>
      </c>
      <c r="N344" s="293" t="str">
        <f t="shared" si="10"/>
        <v>麻溝台</v>
      </c>
      <c r="O344" s="294"/>
      <c r="P344" s="145"/>
    </row>
    <row r="345" spans="13:16">
      <c r="M345" s="143">
        <v>663</v>
      </c>
      <c r="N345" s="293" t="str">
        <f t="shared" si="10"/>
        <v>共和</v>
      </c>
      <c r="O345" s="294"/>
      <c r="P345" s="145"/>
    </row>
    <row r="346" spans="13:16">
      <c r="M346" s="143">
        <v>665</v>
      </c>
      <c r="N346" s="293" t="str">
        <f t="shared" si="10"/>
        <v>相模原緑が丘</v>
      </c>
      <c r="O346" s="294"/>
      <c r="P346" s="145"/>
    </row>
    <row r="347" spans="13:16">
      <c r="M347" s="143">
        <v>667</v>
      </c>
      <c r="N347" s="293" t="str">
        <f t="shared" si="10"/>
        <v>大野台</v>
      </c>
      <c r="O347" s="294"/>
      <c r="P347" s="145"/>
    </row>
    <row r="348" spans="13:16">
      <c r="M348" s="143">
        <v>669</v>
      </c>
      <c r="N348" s="293" t="str">
        <f t="shared" si="10"/>
        <v>相武台</v>
      </c>
      <c r="O348" s="294"/>
      <c r="P348" s="145"/>
    </row>
    <row r="349" spans="13:16">
      <c r="M349" s="143">
        <v>671</v>
      </c>
      <c r="N349" s="293" t="str">
        <f t="shared" si="10"/>
        <v>谷口</v>
      </c>
      <c r="O349" s="294"/>
      <c r="P349" s="145"/>
    </row>
    <row r="350" spans="13:16">
      <c r="M350" s="143">
        <v>673</v>
      </c>
      <c r="N350" s="293" t="str">
        <f t="shared" si="10"/>
        <v>中央</v>
      </c>
      <c r="O350" s="294"/>
      <c r="P350" s="145"/>
    </row>
    <row r="351" spans="13:16">
      <c r="M351" s="143">
        <v>675</v>
      </c>
      <c r="N351" s="293" t="str">
        <f t="shared" si="10"/>
        <v>新町</v>
      </c>
      <c r="O351" s="294"/>
      <c r="P351" s="145"/>
    </row>
    <row r="352" spans="13:16">
      <c r="M352" s="143">
        <v>677</v>
      </c>
      <c r="N352" s="293" t="str">
        <f t="shared" si="10"/>
        <v>弥栄</v>
      </c>
      <c r="O352" s="294"/>
      <c r="P352" s="145"/>
    </row>
    <row r="353" spans="13:16">
      <c r="M353" s="143">
        <v>679</v>
      </c>
      <c r="N353" s="293" t="str">
        <f t="shared" si="10"/>
        <v>相原</v>
      </c>
      <c r="O353" s="294"/>
      <c r="P353" s="145"/>
    </row>
    <row r="354" spans="13:16">
      <c r="M354" s="143">
        <v>681</v>
      </c>
      <c r="N354" s="293" t="str">
        <f t="shared" si="10"/>
        <v>上溝南</v>
      </c>
      <c r="O354" s="294"/>
      <c r="P354" s="145"/>
    </row>
    <row r="355" spans="13:16">
      <c r="M355" s="143">
        <v>683</v>
      </c>
      <c r="N355" s="293" t="str">
        <f t="shared" si="10"/>
        <v>小山</v>
      </c>
      <c r="O355" s="294"/>
      <c r="P355" s="145"/>
    </row>
    <row r="356" spans="13:16">
      <c r="M356" s="143">
        <v>685</v>
      </c>
      <c r="N356" s="293" t="str">
        <f t="shared" si="10"/>
        <v>若草</v>
      </c>
      <c r="O356" s="294"/>
      <c r="P356" s="145"/>
    </row>
    <row r="357" spans="13:16">
      <c r="M357" s="143">
        <v>687</v>
      </c>
      <c r="N357" s="293" t="str">
        <f t="shared" si="10"/>
        <v>由野台</v>
      </c>
      <c r="O357" s="294"/>
      <c r="P357" s="145"/>
    </row>
    <row r="358" spans="13:16">
      <c r="M358" s="143">
        <v>689</v>
      </c>
      <c r="N358" s="293" t="str">
        <f t="shared" si="10"/>
        <v>内出</v>
      </c>
      <c r="O358" s="294"/>
      <c r="P358" s="145"/>
    </row>
    <row r="359" spans="13:16">
      <c r="M359" s="143">
        <v>691</v>
      </c>
      <c r="N359" s="293" t="str">
        <f t="shared" si="10"/>
        <v>鵜野森</v>
      </c>
      <c r="O359" s="294"/>
      <c r="P359" s="145"/>
    </row>
    <row r="360" spans="13:16">
      <c r="M360" s="143">
        <v>693</v>
      </c>
      <c r="N360" s="293" t="str">
        <f t="shared" si="10"/>
        <v>東林</v>
      </c>
      <c r="O360" s="294"/>
      <c r="P360" s="145"/>
    </row>
    <row r="361" spans="13:16">
      <c r="M361" s="143">
        <v>695</v>
      </c>
      <c r="N361" s="293" t="str">
        <f t="shared" si="10"/>
        <v/>
      </c>
      <c r="O361" s="294"/>
      <c r="P361" s="145"/>
    </row>
    <row r="362" spans="13:16">
      <c r="M362" s="143">
        <v>697</v>
      </c>
      <c r="N362" s="293" t="str">
        <f t="shared" si="10"/>
        <v/>
      </c>
      <c r="O362" s="294"/>
      <c r="P362" s="145"/>
    </row>
    <row r="363" spans="13:16">
      <c r="M363" s="143">
        <v>699</v>
      </c>
      <c r="N363" s="293" t="str">
        <f t="shared" si="10"/>
        <v/>
      </c>
      <c r="O363" s="294"/>
      <c r="P363" s="145"/>
    </row>
    <row r="364" spans="13:16">
      <c r="M364" s="143">
        <v>701</v>
      </c>
      <c r="N364" s="293" t="str">
        <f t="shared" si="10"/>
        <v/>
      </c>
      <c r="O364" s="294"/>
      <c r="P364" s="145"/>
    </row>
    <row r="365" spans="13:16">
      <c r="M365" s="143">
        <v>703</v>
      </c>
      <c r="N365" s="293" t="str">
        <f t="shared" si="10"/>
        <v/>
      </c>
      <c r="O365" s="294"/>
      <c r="P365" s="145"/>
    </row>
    <row r="366" spans="13:16">
      <c r="M366" s="143">
        <v>705</v>
      </c>
      <c r="N366" s="293" t="str">
        <f t="shared" si="10"/>
        <v>つきみ野</v>
      </c>
      <c r="O366" s="294"/>
      <c r="P366" s="145"/>
    </row>
    <row r="367" spans="13:16">
      <c r="M367" s="143">
        <v>707</v>
      </c>
      <c r="N367" s="293" t="str">
        <f t="shared" si="10"/>
        <v>鶴間</v>
      </c>
      <c r="O367" s="294"/>
      <c r="P367" s="145"/>
    </row>
    <row r="368" spans="13:16">
      <c r="M368" s="143">
        <v>709</v>
      </c>
      <c r="N368" s="293" t="str">
        <f t="shared" si="10"/>
        <v>引地台</v>
      </c>
      <c r="O368" s="294"/>
      <c r="P368" s="145"/>
    </row>
    <row r="369" spans="13:16">
      <c r="M369" s="143">
        <v>711</v>
      </c>
      <c r="N369" s="293" t="str">
        <f t="shared" si="10"/>
        <v>上和田</v>
      </c>
      <c r="O369" s="294"/>
      <c r="P369" s="145"/>
    </row>
    <row r="370" spans="13:16">
      <c r="M370" s="143">
        <v>713</v>
      </c>
      <c r="N370" s="293" t="str">
        <f t="shared" si="10"/>
        <v>南林間</v>
      </c>
      <c r="O370" s="294"/>
      <c r="P370" s="145"/>
    </row>
    <row r="371" spans="13:16">
      <c r="M371" s="143">
        <v>715</v>
      </c>
      <c r="N371" s="293" t="str">
        <f t="shared" si="10"/>
        <v>下福田</v>
      </c>
      <c r="O371" s="294"/>
      <c r="P371" s="145"/>
    </row>
    <row r="372" spans="13:16">
      <c r="M372" s="143">
        <v>717</v>
      </c>
      <c r="N372" s="293" t="str">
        <f t="shared" si="10"/>
        <v>大和</v>
      </c>
      <c r="O372" s="294"/>
      <c r="P372" s="145"/>
    </row>
    <row r="373" spans="13:16">
      <c r="M373" s="143">
        <v>719</v>
      </c>
      <c r="N373" s="293" t="str">
        <f t="shared" si="10"/>
        <v>光丘</v>
      </c>
      <c r="O373" s="294"/>
      <c r="P373" s="145"/>
    </row>
    <row r="374" spans="13:16">
      <c r="M374" s="143">
        <v>721</v>
      </c>
      <c r="N374" s="293" t="str">
        <f t="shared" si="10"/>
        <v>渋谷</v>
      </c>
      <c r="O374" s="294"/>
      <c r="P374" s="145"/>
    </row>
    <row r="375" spans="13:16">
      <c r="M375" s="143">
        <v>723</v>
      </c>
      <c r="N375" s="293" t="str">
        <f t="shared" si="10"/>
        <v/>
      </c>
      <c r="O375" s="294"/>
      <c r="P375" s="145"/>
    </row>
    <row r="376" spans="13:16">
      <c r="M376" s="143">
        <v>725</v>
      </c>
      <c r="N376" s="293" t="str">
        <f t="shared" si="10"/>
        <v/>
      </c>
      <c r="O376" s="294"/>
      <c r="P376" s="145"/>
    </row>
    <row r="377" spans="13:16">
      <c r="M377" s="143">
        <v>727</v>
      </c>
      <c r="N377" s="293" t="str">
        <f t="shared" si="10"/>
        <v>大谷</v>
      </c>
      <c r="O377" s="294"/>
      <c r="P377" s="145"/>
    </row>
    <row r="378" spans="13:16">
      <c r="M378" s="143">
        <v>729</v>
      </c>
      <c r="N378" s="293" t="str">
        <f t="shared" si="10"/>
        <v>今泉</v>
      </c>
      <c r="O378" s="294"/>
      <c r="P378" s="145"/>
    </row>
    <row r="379" spans="13:16">
      <c r="M379" s="143">
        <v>731</v>
      </c>
      <c r="N379" s="293" t="str">
        <f t="shared" si="10"/>
        <v>海西</v>
      </c>
      <c r="O379" s="294"/>
      <c r="P379" s="145"/>
    </row>
    <row r="380" spans="13:16">
      <c r="M380" s="143">
        <v>733</v>
      </c>
      <c r="N380" s="293" t="str">
        <f t="shared" si="10"/>
        <v>柏ケ谷</v>
      </c>
      <c r="O380" s="294"/>
      <c r="P380" s="145"/>
    </row>
    <row r="381" spans="13:16">
      <c r="M381" s="143">
        <v>735</v>
      </c>
      <c r="N381" s="293" t="str">
        <f t="shared" si="10"/>
        <v>海老名</v>
      </c>
      <c r="O381" s="294"/>
      <c r="P381" s="145"/>
    </row>
    <row r="382" spans="13:16">
      <c r="M382" s="143">
        <v>737</v>
      </c>
      <c r="N382" s="293" t="str">
        <f t="shared" si="10"/>
        <v>海老名有馬</v>
      </c>
      <c r="O382" s="294"/>
      <c r="P382" s="145"/>
    </row>
    <row r="383" spans="13:16">
      <c r="M383" s="143">
        <v>739</v>
      </c>
      <c r="N383" s="293" t="str">
        <f t="shared" si="10"/>
        <v/>
      </c>
      <c r="O383" s="294"/>
      <c r="P383" s="145"/>
    </row>
    <row r="384" spans="13:16">
      <c r="M384" s="143">
        <v>741</v>
      </c>
      <c r="N384" s="293" t="str">
        <f t="shared" si="10"/>
        <v/>
      </c>
      <c r="O384" s="294"/>
      <c r="P384" s="145"/>
    </row>
    <row r="385" spans="13:16">
      <c r="M385" s="143">
        <v>743</v>
      </c>
      <c r="N385" s="293" t="str">
        <f t="shared" si="10"/>
        <v>座間</v>
      </c>
      <c r="O385" s="294"/>
      <c r="P385" s="145"/>
    </row>
    <row r="386" spans="13:16">
      <c r="M386" s="143">
        <v>745</v>
      </c>
      <c r="N386" s="293" t="str">
        <f t="shared" si="10"/>
        <v>座間西</v>
      </c>
      <c r="O386" s="294"/>
      <c r="P386" s="145"/>
    </row>
    <row r="387" spans="13:16">
      <c r="M387" s="143">
        <v>747</v>
      </c>
      <c r="N387" s="293" t="str">
        <f t="shared" si="10"/>
        <v>座間東</v>
      </c>
      <c r="O387" s="294"/>
      <c r="P387" s="145"/>
    </row>
    <row r="388" spans="13:16">
      <c r="M388" s="143">
        <v>749</v>
      </c>
      <c r="N388" s="293" t="str">
        <f t="shared" si="10"/>
        <v>栗原</v>
      </c>
      <c r="O388" s="294"/>
      <c r="P388" s="145"/>
    </row>
    <row r="389" spans="13:16">
      <c r="M389" s="143">
        <v>751</v>
      </c>
      <c r="N389" s="293" t="str">
        <f t="shared" si="10"/>
        <v>相模</v>
      </c>
      <c r="O389" s="294"/>
      <c r="P389" s="145"/>
    </row>
    <row r="390" spans="13:16">
      <c r="M390" s="143">
        <v>753</v>
      </c>
      <c r="N390" s="293" t="str">
        <f t="shared" si="10"/>
        <v>座間南</v>
      </c>
      <c r="O390" s="294"/>
      <c r="P390" s="145"/>
    </row>
    <row r="391" spans="13:16">
      <c r="M391" s="143">
        <v>755</v>
      </c>
      <c r="N391" s="293" t="str">
        <f t="shared" si="10"/>
        <v/>
      </c>
      <c r="O391" s="294"/>
      <c r="P391" s="145"/>
    </row>
    <row r="392" spans="13:16">
      <c r="M392" s="143">
        <v>757</v>
      </c>
      <c r="N392" s="293" t="str">
        <f t="shared" si="10"/>
        <v/>
      </c>
      <c r="O392" s="294"/>
      <c r="P392" s="145"/>
    </row>
    <row r="393" spans="13:16">
      <c r="M393" s="143">
        <v>759</v>
      </c>
      <c r="N393" s="293" t="str">
        <f t="shared" si="10"/>
        <v>綾瀬</v>
      </c>
      <c r="O393" s="294"/>
      <c r="P393" s="145"/>
    </row>
    <row r="394" spans="13:16">
      <c r="M394" s="143">
        <v>761</v>
      </c>
      <c r="N394" s="293" t="str">
        <f t="shared" si="10"/>
        <v>綾北</v>
      </c>
      <c r="O394" s="294"/>
      <c r="P394" s="145"/>
    </row>
    <row r="395" spans="13:16">
      <c r="M395" s="143">
        <v>763</v>
      </c>
      <c r="N395" s="293" t="str">
        <f t="shared" si="10"/>
        <v>綾瀬城山</v>
      </c>
      <c r="O395" s="294"/>
      <c r="P395" s="145"/>
    </row>
    <row r="396" spans="13:16">
      <c r="M396" s="143">
        <v>765</v>
      </c>
      <c r="N396" s="293" t="str">
        <f t="shared" si="10"/>
        <v>北の台</v>
      </c>
      <c r="O396" s="294"/>
      <c r="P396" s="145"/>
    </row>
    <row r="397" spans="13:16">
      <c r="M397" s="143">
        <v>767</v>
      </c>
      <c r="N397" s="293" t="str">
        <f t="shared" si="10"/>
        <v>春日台</v>
      </c>
      <c r="O397" s="294"/>
      <c r="P397" s="145"/>
    </row>
    <row r="398" spans="13:16">
      <c r="M398" s="143">
        <v>769</v>
      </c>
      <c r="N398" s="293" t="str">
        <f t="shared" ref="N398:N461" si="11">IF(VLOOKUP($M398,学校番号,2,FALSE)="","",(VLOOKUP($M398,学校番号,2,FALSE)))</f>
        <v/>
      </c>
      <c r="O398" s="294"/>
      <c r="P398" s="145"/>
    </row>
    <row r="399" spans="13:16">
      <c r="M399" s="143">
        <v>771</v>
      </c>
      <c r="N399" s="293" t="str">
        <f t="shared" si="11"/>
        <v/>
      </c>
      <c r="O399" s="294"/>
      <c r="P399" s="145"/>
    </row>
    <row r="400" spans="13:16">
      <c r="M400" s="143">
        <v>773</v>
      </c>
      <c r="N400" s="293" t="str">
        <f t="shared" si="11"/>
        <v>江陽</v>
      </c>
      <c r="O400" s="294"/>
      <c r="P400" s="145"/>
    </row>
    <row r="401" spans="13:16">
      <c r="M401" s="143">
        <v>775</v>
      </c>
      <c r="N401" s="293" t="str">
        <f t="shared" si="11"/>
        <v>太洋</v>
      </c>
      <c r="O401" s="294"/>
      <c r="P401" s="145"/>
    </row>
    <row r="402" spans="13:16">
      <c r="M402" s="143">
        <v>777</v>
      </c>
      <c r="N402" s="293" t="str">
        <f t="shared" si="11"/>
        <v>春日野</v>
      </c>
      <c r="O402" s="294"/>
      <c r="P402" s="145"/>
    </row>
    <row r="403" spans="13:16">
      <c r="M403" s="143">
        <v>779</v>
      </c>
      <c r="N403" s="293" t="str">
        <f t="shared" si="11"/>
        <v>浜岳</v>
      </c>
      <c r="O403" s="294"/>
      <c r="P403" s="145"/>
    </row>
    <row r="404" spans="13:16">
      <c r="M404" s="143">
        <v>781</v>
      </c>
      <c r="N404" s="293" t="str">
        <f t="shared" si="11"/>
        <v>大野</v>
      </c>
      <c r="O404" s="294"/>
      <c r="P404" s="145"/>
    </row>
    <row r="405" spans="13:16">
      <c r="M405" s="143">
        <v>783</v>
      </c>
      <c r="N405" s="293" t="str">
        <f t="shared" si="11"/>
        <v>神田</v>
      </c>
      <c r="O405" s="294"/>
      <c r="P405" s="145"/>
    </row>
    <row r="406" spans="13:16">
      <c r="M406" s="143">
        <v>785</v>
      </c>
      <c r="N406" s="293" t="str">
        <f t="shared" si="11"/>
        <v>土沢</v>
      </c>
      <c r="O406" s="294"/>
      <c r="P406" s="145"/>
    </row>
    <row r="407" spans="13:16">
      <c r="M407" s="143">
        <v>787</v>
      </c>
      <c r="N407" s="293" t="str">
        <f t="shared" si="11"/>
        <v>金旭</v>
      </c>
      <c r="O407" s="294"/>
      <c r="P407" s="145"/>
    </row>
    <row r="408" spans="13:16">
      <c r="M408" s="143">
        <v>789</v>
      </c>
      <c r="N408" s="293" t="str">
        <f t="shared" si="11"/>
        <v>平塚中原</v>
      </c>
      <c r="O408" s="294"/>
      <c r="P408" s="145"/>
    </row>
    <row r="409" spans="13:16">
      <c r="M409" s="143">
        <v>791</v>
      </c>
      <c r="N409" s="293" t="str">
        <f t="shared" si="11"/>
        <v>大住</v>
      </c>
      <c r="O409" s="294"/>
      <c r="P409" s="145"/>
    </row>
    <row r="410" spans="13:16">
      <c r="M410" s="143">
        <v>793</v>
      </c>
      <c r="N410" s="293" t="str">
        <f t="shared" si="11"/>
        <v>山城</v>
      </c>
      <c r="O410" s="294"/>
      <c r="P410" s="145"/>
    </row>
    <row r="411" spans="13:16">
      <c r="M411" s="143">
        <v>795</v>
      </c>
      <c r="N411" s="293" t="str">
        <f t="shared" si="11"/>
        <v>平塚神明</v>
      </c>
      <c r="O411" s="294"/>
      <c r="P411" s="145"/>
    </row>
    <row r="412" spans="13:16">
      <c r="M412" s="143">
        <v>797</v>
      </c>
      <c r="N412" s="293" t="str">
        <f t="shared" si="11"/>
        <v>金目</v>
      </c>
      <c r="O412" s="294"/>
      <c r="P412" s="145"/>
    </row>
    <row r="413" spans="13:16">
      <c r="M413" s="143">
        <v>799</v>
      </c>
      <c r="N413" s="293" t="str">
        <f t="shared" si="11"/>
        <v>横内</v>
      </c>
      <c r="O413" s="294"/>
      <c r="P413" s="145"/>
    </row>
    <row r="414" spans="13:16">
      <c r="M414" s="143">
        <v>801</v>
      </c>
      <c r="N414" s="293" t="str">
        <f t="shared" si="11"/>
        <v>旭陵</v>
      </c>
      <c r="O414" s="294"/>
      <c r="P414" s="145"/>
    </row>
    <row r="415" spans="13:16">
      <c r="M415" s="143">
        <v>803</v>
      </c>
      <c r="N415" s="293" t="str">
        <f t="shared" si="11"/>
        <v/>
      </c>
      <c r="O415" s="294"/>
      <c r="P415" s="145"/>
    </row>
    <row r="416" spans="13:16">
      <c r="M416" s="143">
        <v>805</v>
      </c>
      <c r="N416" s="293" t="str">
        <f t="shared" si="11"/>
        <v/>
      </c>
      <c r="O416" s="294"/>
      <c r="P416" s="145"/>
    </row>
    <row r="417" spans="13:16">
      <c r="M417" s="143">
        <v>807</v>
      </c>
      <c r="N417" s="293" t="str">
        <f t="shared" si="11"/>
        <v/>
      </c>
      <c r="O417" s="294"/>
      <c r="P417" s="145"/>
    </row>
    <row r="418" spans="13:16">
      <c r="M418" s="143">
        <v>809</v>
      </c>
      <c r="N418" s="293" t="str">
        <f t="shared" si="11"/>
        <v>本町</v>
      </c>
      <c r="O418" s="294"/>
      <c r="P418" s="145"/>
    </row>
    <row r="419" spans="13:16">
      <c r="M419" s="143">
        <v>811</v>
      </c>
      <c r="N419" s="293" t="str">
        <f t="shared" si="11"/>
        <v>秦野東</v>
      </c>
      <c r="O419" s="294"/>
      <c r="P419" s="145"/>
    </row>
    <row r="420" spans="13:16">
      <c r="M420" s="143">
        <v>813</v>
      </c>
      <c r="N420" s="293" t="str">
        <f t="shared" si="11"/>
        <v>秦野西</v>
      </c>
      <c r="O420" s="294"/>
      <c r="P420" s="145"/>
    </row>
    <row r="421" spans="13:16">
      <c r="M421" s="143">
        <v>815</v>
      </c>
      <c r="N421" s="293" t="str">
        <f t="shared" si="11"/>
        <v>秦野南</v>
      </c>
      <c r="O421" s="294"/>
      <c r="P421" s="145"/>
    </row>
    <row r="422" spans="13:16">
      <c r="M422" s="143">
        <v>817</v>
      </c>
      <c r="N422" s="293" t="str">
        <f t="shared" si="11"/>
        <v>秦野北</v>
      </c>
      <c r="O422" s="294"/>
      <c r="P422" s="145"/>
    </row>
    <row r="423" spans="13:16">
      <c r="M423" s="143">
        <v>819</v>
      </c>
      <c r="N423" s="293" t="str">
        <f t="shared" si="11"/>
        <v>大根</v>
      </c>
      <c r="O423" s="294"/>
      <c r="P423" s="145"/>
    </row>
    <row r="424" spans="13:16">
      <c r="M424" s="143">
        <v>821</v>
      </c>
      <c r="N424" s="293" t="str">
        <f t="shared" si="11"/>
        <v>秦野南が丘</v>
      </c>
      <c r="O424" s="294"/>
      <c r="P424" s="145"/>
    </row>
    <row r="425" spans="13:16">
      <c r="M425" s="143">
        <v>823</v>
      </c>
      <c r="N425" s="293" t="str">
        <f t="shared" si="11"/>
        <v>渋沢</v>
      </c>
      <c r="O425" s="294"/>
      <c r="P425" s="145"/>
    </row>
    <row r="426" spans="13:16">
      <c r="M426" s="143">
        <v>825</v>
      </c>
      <c r="N426" s="293" t="str">
        <f t="shared" si="11"/>
        <v>鶴巻</v>
      </c>
      <c r="O426" s="294"/>
      <c r="P426" s="145"/>
    </row>
    <row r="427" spans="13:16">
      <c r="M427" s="143">
        <v>827</v>
      </c>
      <c r="N427" s="293" t="str">
        <f t="shared" si="11"/>
        <v/>
      </c>
      <c r="O427" s="294"/>
      <c r="P427" s="145"/>
    </row>
    <row r="428" spans="13:16">
      <c r="M428" s="143">
        <v>829</v>
      </c>
      <c r="N428" s="293" t="str">
        <f t="shared" si="11"/>
        <v/>
      </c>
      <c r="O428" s="294"/>
      <c r="P428" s="145"/>
    </row>
    <row r="429" spans="13:16">
      <c r="M429" s="143">
        <v>831</v>
      </c>
      <c r="N429" s="293" t="str">
        <f t="shared" si="11"/>
        <v>山王</v>
      </c>
      <c r="O429" s="294"/>
      <c r="P429" s="145"/>
    </row>
    <row r="430" spans="13:16">
      <c r="M430" s="143">
        <v>833</v>
      </c>
      <c r="N430" s="293" t="str">
        <f t="shared" si="11"/>
        <v>成瀬</v>
      </c>
      <c r="O430" s="294"/>
      <c r="P430" s="145"/>
    </row>
    <row r="431" spans="13:16">
      <c r="M431" s="143">
        <v>835</v>
      </c>
      <c r="N431" s="293" t="str">
        <f t="shared" si="11"/>
        <v>伊勢原</v>
      </c>
      <c r="O431" s="294"/>
      <c r="P431" s="145"/>
    </row>
    <row r="432" spans="13:16">
      <c r="M432" s="143">
        <v>837</v>
      </c>
      <c r="N432" s="293" t="str">
        <f t="shared" si="11"/>
        <v>伊勢原中沢</v>
      </c>
      <c r="O432" s="294"/>
      <c r="P432" s="145"/>
    </row>
    <row r="433" spans="13:16">
      <c r="M433" s="143">
        <v>839</v>
      </c>
      <c r="N433" s="293" t="str">
        <f t="shared" si="11"/>
        <v/>
      </c>
      <c r="O433" s="294"/>
      <c r="P433" s="145"/>
    </row>
    <row r="434" spans="13:16">
      <c r="M434" s="143">
        <v>841</v>
      </c>
      <c r="N434" s="293" t="str">
        <f t="shared" si="11"/>
        <v/>
      </c>
      <c r="O434" s="294"/>
      <c r="P434" s="145"/>
    </row>
    <row r="435" spans="13:16">
      <c r="M435" s="143">
        <v>843</v>
      </c>
      <c r="N435" s="293" t="str">
        <f t="shared" si="11"/>
        <v>大磯</v>
      </c>
      <c r="O435" s="294"/>
      <c r="P435" s="145"/>
    </row>
    <row r="436" spans="13:16">
      <c r="M436" s="143">
        <v>845</v>
      </c>
      <c r="N436" s="293" t="str">
        <f t="shared" si="11"/>
        <v>国府</v>
      </c>
      <c r="O436" s="294"/>
      <c r="P436" s="145"/>
    </row>
    <row r="437" spans="13:16">
      <c r="M437" s="143">
        <v>847</v>
      </c>
      <c r="N437" s="293" t="str">
        <f t="shared" si="11"/>
        <v>二宮</v>
      </c>
      <c r="O437" s="294"/>
      <c r="P437" s="145"/>
    </row>
    <row r="438" spans="13:16">
      <c r="M438" s="143">
        <v>849</v>
      </c>
      <c r="N438" s="293" t="str">
        <f t="shared" si="11"/>
        <v>二宮西</v>
      </c>
      <c r="O438" s="294"/>
      <c r="P438" s="145"/>
    </row>
    <row r="439" spans="13:16">
      <c r="M439" s="143">
        <v>851</v>
      </c>
      <c r="N439" s="293" t="str">
        <f t="shared" si="11"/>
        <v/>
      </c>
      <c r="O439" s="294"/>
      <c r="P439" s="145"/>
    </row>
    <row r="440" spans="13:16">
      <c r="M440" s="143">
        <v>853</v>
      </c>
      <c r="N440" s="293" t="str">
        <f t="shared" si="11"/>
        <v/>
      </c>
      <c r="O440" s="294"/>
      <c r="P440" s="145"/>
    </row>
    <row r="441" spans="13:16">
      <c r="M441" s="143">
        <v>855</v>
      </c>
      <c r="N441" s="293" t="str">
        <f t="shared" si="11"/>
        <v/>
      </c>
      <c r="O441" s="294"/>
      <c r="P441" s="145"/>
    </row>
    <row r="442" spans="13:16">
      <c r="M442" s="143">
        <v>857</v>
      </c>
      <c r="N442" s="293" t="str">
        <f t="shared" si="11"/>
        <v>南足柄</v>
      </c>
      <c r="O442" s="294"/>
      <c r="P442" s="145"/>
    </row>
    <row r="443" spans="13:16">
      <c r="M443" s="143">
        <v>859</v>
      </c>
      <c r="N443" s="293" t="str">
        <f t="shared" si="11"/>
        <v>岡本</v>
      </c>
      <c r="O443" s="294"/>
      <c r="P443" s="145"/>
    </row>
    <row r="444" spans="13:16">
      <c r="M444" s="143">
        <v>861</v>
      </c>
      <c r="N444" s="293" t="str">
        <f t="shared" si="11"/>
        <v>足柄台</v>
      </c>
      <c r="O444" s="294"/>
      <c r="P444" s="145"/>
    </row>
    <row r="445" spans="13:16">
      <c r="M445" s="143">
        <v>863</v>
      </c>
      <c r="N445" s="293" t="str">
        <f t="shared" si="11"/>
        <v/>
      </c>
      <c r="O445" s="294"/>
      <c r="P445" s="145"/>
    </row>
    <row r="446" spans="13:16">
      <c r="M446" s="143">
        <v>865</v>
      </c>
      <c r="N446" s="293" t="str">
        <f t="shared" si="11"/>
        <v/>
      </c>
      <c r="O446" s="294"/>
      <c r="P446" s="145"/>
    </row>
    <row r="447" spans="13:16">
      <c r="M447" s="143">
        <v>867</v>
      </c>
      <c r="N447" s="293" t="str">
        <f t="shared" si="11"/>
        <v>中井</v>
      </c>
      <c r="O447" s="294"/>
      <c r="P447" s="145"/>
    </row>
    <row r="448" spans="13:16">
      <c r="M448" s="143">
        <v>869</v>
      </c>
      <c r="N448" s="293" t="str">
        <f t="shared" si="11"/>
        <v>湘光</v>
      </c>
      <c r="O448" s="294"/>
      <c r="P448" s="145"/>
    </row>
    <row r="449" spans="13:16">
      <c r="M449" s="143">
        <v>871</v>
      </c>
      <c r="N449" s="293" t="str">
        <f t="shared" si="11"/>
        <v>松田</v>
      </c>
      <c r="O449" s="294"/>
      <c r="P449" s="145"/>
    </row>
    <row r="450" spans="13:16">
      <c r="M450" s="143">
        <v>873</v>
      </c>
      <c r="N450" s="293" t="str">
        <f t="shared" si="11"/>
        <v/>
      </c>
      <c r="O450" s="294"/>
      <c r="P450" s="145"/>
    </row>
    <row r="451" spans="13:16">
      <c r="M451" s="143">
        <v>875</v>
      </c>
      <c r="N451" s="293" t="str">
        <f t="shared" si="11"/>
        <v>山北</v>
      </c>
      <c r="O451" s="294"/>
      <c r="P451" s="145"/>
    </row>
    <row r="452" spans="13:16">
      <c r="M452" s="143">
        <v>877</v>
      </c>
      <c r="N452" s="293" t="str">
        <f t="shared" si="11"/>
        <v/>
      </c>
      <c r="O452" s="294"/>
      <c r="P452" s="145"/>
    </row>
    <row r="453" spans="13:16">
      <c r="M453" s="143">
        <v>879</v>
      </c>
      <c r="N453" s="293" t="str">
        <f t="shared" si="11"/>
        <v/>
      </c>
      <c r="O453" s="294"/>
      <c r="P453" s="145"/>
    </row>
    <row r="454" spans="13:16">
      <c r="M454" s="143">
        <v>881</v>
      </c>
      <c r="N454" s="293" t="str">
        <f t="shared" si="11"/>
        <v>文命</v>
      </c>
      <c r="O454" s="294"/>
      <c r="P454" s="145"/>
    </row>
    <row r="455" spans="13:16">
      <c r="M455" s="143">
        <v>883</v>
      </c>
      <c r="N455" s="293" t="str">
        <f t="shared" si="11"/>
        <v/>
      </c>
      <c r="O455" s="294"/>
      <c r="P455" s="145"/>
    </row>
    <row r="456" spans="13:16">
      <c r="M456" s="143">
        <v>885</v>
      </c>
      <c r="N456" s="293" t="str">
        <f t="shared" si="11"/>
        <v/>
      </c>
      <c r="O456" s="294"/>
      <c r="P456" s="145"/>
    </row>
    <row r="457" spans="13:16">
      <c r="M457" s="143">
        <v>887</v>
      </c>
      <c r="N457" s="293" t="str">
        <f t="shared" si="11"/>
        <v>小田原城山</v>
      </c>
      <c r="O457" s="294"/>
      <c r="P457" s="145"/>
    </row>
    <row r="458" spans="13:16">
      <c r="M458" s="143">
        <v>889</v>
      </c>
      <c r="N458" s="293" t="str">
        <f t="shared" si="11"/>
        <v>白鴎</v>
      </c>
      <c r="O458" s="294"/>
      <c r="P458" s="145"/>
    </row>
    <row r="459" spans="13:16">
      <c r="M459" s="143">
        <v>891</v>
      </c>
      <c r="N459" s="293" t="str">
        <f t="shared" si="11"/>
        <v>白山</v>
      </c>
      <c r="O459" s="294"/>
      <c r="P459" s="145"/>
    </row>
    <row r="460" spans="13:16">
      <c r="M460" s="143">
        <v>893</v>
      </c>
      <c r="N460" s="293" t="str">
        <f t="shared" si="11"/>
        <v>城南</v>
      </c>
      <c r="O460" s="294"/>
      <c r="P460" s="145"/>
    </row>
    <row r="461" spans="13:16">
      <c r="M461" s="143">
        <v>895</v>
      </c>
      <c r="N461" s="293" t="str">
        <f t="shared" si="11"/>
        <v>鴨宮</v>
      </c>
      <c r="O461" s="294"/>
      <c r="P461" s="145"/>
    </row>
    <row r="462" spans="13:16">
      <c r="M462" s="143">
        <v>897</v>
      </c>
      <c r="N462" s="293" t="str">
        <f t="shared" ref="N462:N525" si="12">IF(VLOOKUP($M462,学校番号,2,FALSE)="","",(VLOOKUP($M462,学校番号,2,FALSE)))</f>
        <v>千代</v>
      </c>
      <c r="O462" s="294"/>
      <c r="P462" s="145"/>
    </row>
    <row r="463" spans="13:16">
      <c r="M463" s="143">
        <v>899</v>
      </c>
      <c r="N463" s="293" t="str">
        <f t="shared" si="12"/>
        <v>国府津</v>
      </c>
      <c r="O463" s="294"/>
      <c r="P463" s="145"/>
    </row>
    <row r="464" spans="13:16">
      <c r="M464" s="143">
        <v>901</v>
      </c>
      <c r="N464" s="293" t="str">
        <f t="shared" si="12"/>
        <v>酒匂</v>
      </c>
      <c r="O464" s="294"/>
      <c r="P464" s="145"/>
    </row>
    <row r="465" spans="13:16">
      <c r="M465" s="143">
        <v>903</v>
      </c>
      <c r="N465" s="293" t="str">
        <f t="shared" si="12"/>
        <v/>
      </c>
      <c r="O465" s="294"/>
      <c r="P465" s="145"/>
    </row>
    <row r="466" spans="13:16">
      <c r="M466" s="143">
        <v>905</v>
      </c>
      <c r="N466" s="293" t="str">
        <f t="shared" si="12"/>
        <v>泉</v>
      </c>
      <c r="O466" s="294"/>
      <c r="P466" s="145"/>
    </row>
    <row r="467" spans="13:16">
      <c r="M467" s="143">
        <v>907</v>
      </c>
      <c r="N467" s="293" t="str">
        <f t="shared" si="12"/>
        <v>小田原橘</v>
      </c>
      <c r="O467" s="294"/>
      <c r="P467" s="145"/>
    </row>
    <row r="468" spans="13:16">
      <c r="M468" s="143">
        <v>909</v>
      </c>
      <c r="N468" s="293" t="str">
        <f t="shared" si="12"/>
        <v>城北</v>
      </c>
      <c r="O468" s="294"/>
      <c r="P468" s="145"/>
    </row>
    <row r="469" spans="13:16">
      <c r="M469" s="143">
        <v>911</v>
      </c>
      <c r="N469" s="293" t="str">
        <f t="shared" si="12"/>
        <v/>
      </c>
      <c r="O469" s="294"/>
      <c r="P469" s="145"/>
    </row>
    <row r="470" spans="13:16">
      <c r="M470" s="143">
        <v>913</v>
      </c>
      <c r="N470" s="293" t="str">
        <f t="shared" si="12"/>
        <v/>
      </c>
      <c r="O470" s="294"/>
      <c r="P470" s="145"/>
    </row>
    <row r="471" spans="13:16">
      <c r="M471" s="143">
        <v>915</v>
      </c>
      <c r="N471" s="293" t="str">
        <f t="shared" si="12"/>
        <v/>
      </c>
      <c r="O471" s="294"/>
      <c r="P471" s="145"/>
    </row>
    <row r="472" spans="13:16">
      <c r="M472" s="143">
        <v>917</v>
      </c>
      <c r="N472" s="293" t="str">
        <f t="shared" si="12"/>
        <v/>
      </c>
      <c r="O472" s="294"/>
      <c r="P472" s="145"/>
    </row>
    <row r="473" spans="13:16">
      <c r="M473" s="143">
        <v>919</v>
      </c>
      <c r="N473" s="293" t="str">
        <f t="shared" si="12"/>
        <v>箱根</v>
      </c>
      <c r="O473" s="294"/>
      <c r="P473" s="145"/>
    </row>
    <row r="474" spans="13:16">
      <c r="M474" s="143">
        <v>921</v>
      </c>
      <c r="N474" s="293" t="str">
        <f t="shared" si="12"/>
        <v>箱根</v>
      </c>
      <c r="O474" s="294"/>
      <c r="P474" s="145"/>
    </row>
    <row r="475" spans="13:16">
      <c r="M475" s="143">
        <v>923</v>
      </c>
      <c r="N475" s="293" t="str">
        <f t="shared" si="12"/>
        <v/>
      </c>
      <c r="O475" s="294"/>
      <c r="P475" s="145"/>
    </row>
    <row r="476" spans="13:16">
      <c r="M476" s="143">
        <v>925</v>
      </c>
      <c r="N476" s="293" t="str">
        <f t="shared" si="12"/>
        <v>真鶴</v>
      </c>
      <c r="O476" s="294"/>
      <c r="P476" s="145"/>
    </row>
    <row r="477" spans="13:16">
      <c r="M477" s="143">
        <v>927</v>
      </c>
      <c r="N477" s="293" t="str">
        <f t="shared" si="12"/>
        <v>湯河原</v>
      </c>
      <c r="O477" s="294"/>
      <c r="P477" s="145"/>
    </row>
    <row r="478" spans="13:16">
      <c r="M478" s="143">
        <v>929</v>
      </c>
      <c r="N478" s="293" t="str">
        <f t="shared" si="12"/>
        <v/>
      </c>
      <c r="O478" s="294"/>
      <c r="P478" s="145"/>
    </row>
    <row r="479" spans="13:16">
      <c r="M479" s="143">
        <v>931</v>
      </c>
      <c r="N479" s="293" t="str">
        <f t="shared" si="12"/>
        <v/>
      </c>
      <c r="O479" s="294"/>
      <c r="P479" s="145"/>
    </row>
    <row r="480" spans="13:16">
      <c r="M480" s="143">
        <v>933</v>
      </c>
      <c r="N480" s="293" t="str">
        <f t="shared" si="12"/>
        <v>厚木</v>
      </c>
      <c r="O480" s="294"/>
      <c r="P480" s="145"/>
    </row>
    <row r="481" spans="13:16">
      <c r="M481" s="143">
        <v>935</v>
      </c>
      <c r="N481" s="293" t="str">
        <f t="shared" si="12"/>
        <v>依知</v>
      </c>
      <c r="O481" s="294"/>
      <c r="P481" s="145"/>
    </row>
    <row r="482" spans="13:16">
      <c r="M482" s="143">
        <v>937</v>
      </c>
      <c r="N482" s="293" t="str">
        <f t="shared" si="12"/>
        <v>荻野</v>
      </c>
      <c r="O482" s="294"/>
      <c r="P482" s="145"/>
    </row>
    <row r="483" spans="13:16">
      <c r="M483" s="143">
        <v>939</v>
      </c>
      <c r="N483" s="293" t="str">
        <f t="shared" si="12"/>
        <v>厚木睦合</v>
      </c>
      <c r="O483" s="294"/>
      <c r="P483" s="145"/>
    </row>
    <row r="484" spans="13:16">
      <c r="M484" s="143">
        <v>941</v>
      </c>
      <c r="N484" s="293" t="str">
        <f t="shared" si="12"/>
        <v>小鮎</v>
      </c>
      <c r="O484" s="294"/>
      <c r="P484" s="145"/>
    </row>
    <row r="485" spans="13:16">
      <c r="M485" s="143">
        <v>943</v>
      </c>
      <c r="N485" s="293" t="str">
        <f t="shared" si="12"/>
        <v>厚木玉川</v>
      </c>
      <c r="O485" s="294"/>
      <c r="P485" s="145"/>
    </row>
    <row r="486" spans="13:16">
      <c r="M486" s="143">
        <v>945</v>
      </c>
      <c r="N486" s="293" t="str">
        <f t="shared" si="12"/>
        <v>南毛利</v>
      </c>
      <c r="O486" s="294"/>
      <c r="P486" s="145"/>
    </row>
    <row r="487" spans="13:16">
      <c r="M487" s="143">
        <v>947</v>
      </c>
      <c r="N487" s="293" t="str">
        <f t="shared" si="12"/>
        <v>東名</v>
      </c>
      <c r="O487" s="294"/>
      <c r="P487" s="145"/>
    </row>
    <row r="488" spans="13:16">
      <c r="M488" s="143">
        <v>949</v>
      </c>
      <c r="N488" s="293" t="str">
        <f t="shared" si="12"/>
        <v>林</v>
      </c>
      <c r="O488" s="294"/>
      <c r="P488" s="145"/>
    </row>
    <row r="489" spans="13:16">
      <c r="M489" s="143">
        <v>951</v>
      </c>
      <c r="N489" s="293" t="str">
        <f t="shared" si="12"/>
        <v>藤塚</v>
      </c>
      <c r="O489" s="294"/>
      <c r="P489" s="145"/>
    </row>
    <row r="490" spans="13:16">
      <c r="M490" s="143">
        <v>953</v>
      </c>
      <c r="N490" s="293" t="str">
        <f t="shared" si="12"/>
        <v>睦合東</v>
      </c>
      <c r="O490" s="294"/>
      <c r="P490" s="145"/>
    </row>
    <row r="491" spans="13:16">
      <c r="M491" s="143">
        <v>955</v>
      </c>
      <c r="N491" s="293" t="str">
        <f t="shared" si="12"/>
        <v>森の里</v>
      </c>
      <c r="O491" s="294"/>
      <c r="P491" s="145"/>
    </row>
    <row r="492" spans="13:16">
      <c r="M492" s="143">
        <v>957</v>
      </c>
      <c r="N492" s="293" t="str">
        <f t="shared" si="12"/>
        <v>厚木相川</v>
      </c>
      <c r="O492" s="294"/>
      <c r="P492" s="145"/>
    </row>
    <row r="493" spans="13:16">
      <c r="M493" s="143">
        <v>959</v>
      </c>
      <c r="N493" s="293" t="str">
        <f t="shared" si="12"/>
        <v/>
      </c>
      <c r="O493" s="294"/>
      <c r="P493" s="145"/>
    </row>
    <row r="494" spans="13:16">
      <c r="M494" s="143">
        <v>961</v>
      </c>
      <c r="N494" s="293" t="str">
        <f t="shared" si="12"/>
        <v/>
      </c>
      <c r="O494" s="294"/>
      <c r="P494" s="145"/>
    </row>
    <row r="495" spans="13:16">
      <c r="M495" s="143">
        <v>963</v>
      </c>
      <c r="N495" s="293" t="str">
        <f t="shared" si="12"/>
        <v>愛川東</v>
      </c>
      <c r="O495" s="294"/>
      <c r="P495" s="145"/>
    </row>
    <row r="496" spans="13:16">
      <c r="M496" s="143">
        <v>965</v>
      </c>
      <c r="N496" s="293" t="str">
        <f t="shared" si="12"/>
        <v>愛川</v>
      </c>
      <c r="O496" s="294"/>
      <c r="P496" s="145"/>
    </row>
    <row r="497" spans="13:16">
      <c r="M497" s="143">
        <v>967</v>
      </c>
      <c r="N497" s="293" t="str">
        <f t="shared" si="12"/>
        <v>愛川中原</v>
      </c>
      <c r="O497" s="294"/>
      <c r="P497" s="145"/>
    </row>
    <row r="498" spans="13:16">
      <c r="M498" s="143">
        <v>969</v>
      </c>
      <c r="N498" s="293" t="str">
        <f t="shared" si="12"/>
        <v>緑</v>
      </c>
      <c r="O498" s="294"/>
      <c r="P498" s="145"/>
    </row>
    <row r="499" spans="13:16">
      <c r="M499" s="143">
        <v>971</v>
      </c>
      <c r="N499" s="293" t="str">
        <f t="shared" si="12"/>
        <v>宮ヶ瀬</v>
      </c>
      <c r="O499" s="294"/>
      <c r="P499" s="145"/>
    </row>
    <row r="500" spans="13:16">
      <c r="M500" s="143">
        <v>973</v>
      </c>
      <c r="N500" s="293" t="str">
        <f t="shared" si="12"/>
        <v/>
      </c>
      <c r="O500" s="294"/>
      <c r="P500" s="145"/>
    </row>
    <row r="501" spans="13:16">
      <c r="M501" s="143">
        <v>975</v>
      </c>
      <c r="N501" s="293" t="str">
        <f t="shared" si="12"/>
        <v/>
      </c>
      <c r="O501" s="294"/>
      <c r="P501" s="145"/>
    </row>
    <row r="502" spans="13:16">
      <c r="M502" s="143">
        <v>977</v>
      </c>
      <c r="N502" s="293" t="str">
        <f t="shared" si="12"/>
        <v>相模丘</v>
      </c>
      <c r="O502" s="294"/>
      <c r="P502" s="145"/>
    </row>
    <row r="503" spans="13:16">
      <c r="M503" s="143">
        <v>979</v>
      </c>
      <c r="N503" s="293" t="str">
        <f t="shared" si="12"/>
        <v>相模原中沢</v>
      </c>
      <c r="O503" s="294"/>
      <c r="P503" s="145"/>
    </row>
    <row r="504" spans="13:16">
      <c r="M504" s="143">
        <v>981</v>
      </c>
      <c r="N504" s="293" t="str">
        <f t="shared" si="12"/>
        <v>中野</v>
      </c>
      <c r="O504" s="294"/>
      <c r="P504" s="145"/>
    </row>
    <row r="505" spans="13:16">
      <c r="M505" s="143">
        <v>983</v>
      </c>
      <c r="N505" s="293" t="str">
        <f t="shared" si="12"/>
        <v>串川</v>
      </c>
      <c r="O505" s="294"/>
      <c r="P505" s="145"/>
    </row>
    <row r="506" spans="13:16">
      <c r="M506" s="143">
        <v>985</v>
      </c>
      <c r="N506" s="293" t="str">
        <f t="shared" si="12"/>
        <v>鳥屋</v>
      </c>
      <c r="O506" s="294"/>
      <c r="P506" s="145"/>
    </row>
    <row r="507" spans="13:16">
      <c r="M507" s="143">
        <v>987</v>
      </c>
      <c r="N507" s="293" t="str">
        <f t="shared" si="12"/>
        <v>青和学園</v>
      </c>
      <c r="O507" s="294"/>
      <c r="P507" s="145"/>
    </row>
    <row r="508" spans="13:16">
      <c r="M508" s="143">
        <v>989</v>
      </c>
      <c r="N508" s="293" t="str">
        <f t="shared" si="12"/>
        <v/>
      </c>
      <c r="O508" s="294"/>
      <c r="P508" s="145"/>
    </row>
    <row r="509" spans="13:16">
      <c r="M509" s="143">
        <v>991</v>
      </c>
      <c r="N509" s="293" t="str">
        <f t="shared" si="12"/>
        <v>内郷</v>
      </c>
      <c r="O509" s="294"/>
      <c r="P509" s="145"/>
    </row>
    <row r="510" spans="13:16">
      <c r="M510" s="143">
        <v>993</v>
      </c>
      <c r="N510" s="293" t="str">
        <f t="shared" si="12"/>
        <v>北相</v>
      </c>
      <c r="O510" s="294"/>
      <c r="P510" s="145"/>
    </row>
    <row r="511" spans="13:16">
      <c r="M511" s="143">
        <v>995</v>
      </c>
      <c r="N511" s="293" t="str">
        <f t="shared" si="12"/>
        <v>藤野</v>
      </c>
      <c r="O511" s="294"/>
      <c r="P511" s="145"/>
    </row>
    <row r="512" spans="13:16">
      <c r="M512" s="143">
        <v>997</v>
      </c>
      <c r="N512" s="293" t="str">
        <f t="shared" si="12"/>
        <v/>
      </c>
      <c r="O512" s="294"/>
      <c r="P512" s="145"/>
    </row>
    <row r="513" spans="13:16">
      <c r="M513" s="143">
        <v>999</v>
      </c>
      <c r="N513" s="293" t="str">
        <f t="shared" si="12"/>
        <v/>
      </c>
      <c r="O513" s="294"/>
      <c r="P513" s="145"/>
    </row>
    <row r="514" spans="13:16">
      <c r="M514" s="143">
        <v>1001</v>
      </c>
      <c r="N514" s="293" t="str">
        <f t="shared" si="12"/>
        <v>中大附属横浜</v>
      </c>
      <c r="O514" s="294"/>
      <c r="P514" s="145"/>
    </row>
    <row r="515" spans="13:16">
      <c r="M515" s="143">
        <v>1003</v>
      </c>
      <c r="N515" s="293" t="str">
        <f t="shared" si="12"/>
        <v>関東学院</v>
      </c>
      <c r="O515" s="294"/>
      <c r="P515" s="145"/>
    </row>
    <row r="516" spans="13:16">
      <c r="M516" s="143">
        <v>1005</v>
      </c>
      <c r="N516" s="293" t="str">
        <f t="shared" si="12"/>
        <v>関東六浦</v>
      </c>
      <c r="O516" s="294"/>
      <c r="P516" s="145"/>
    </row>
    <row r="517" spans="13:16">
      <c r="M517" s="143">
        <v>1007</v>
      </c>
      <c r="N517" s="293" t="str">
        <f t="shared" si="12"/>
        <v>横浜英和</v>
      </c>
      <c r="O517" s="294"/>
      <c r="P517" s="145"/>
    </row>
    <row r="518" spans="13:16">
      <c r="M518" s="143">
        <v>1009</v>
      </c>
      <c r="N518" s="293" t="str">
        <f t="shared" si="12"/>
        <v>日大</v>
      </c>
      <c r="O518" s="294"/>
      <c r="P518" s="145"/>
    </row>
    <row r="519" spans="13:16">
      <c r="M519" s="143">
        <v>1011</v>
      </c>
      <c r="N519" s="293" t="str">
        <f t="shared" si="12"/>
        <v>武相</v>
      </c>
      <c r="O519" s="294"/>
      <c r="P519" s="145"/>
    </row>
    <row r="520" spans="13:16">
      <c r="M520" s="143">
        <v>1013</v>
      </c>
      <c r="N520" s="293" t="str">
        <f t="shared" si="12"/>
        <v>桐蔭学園</v>
      </c>
      <c r="O520" s="294"/>
      <c r="P520" s="145"/>
    </row>
    <row r="521" spans="13:16">
      <c r="M521" s="143">
        <v>1015</v>
      </c>
      <c r="N521" s="293" t="str">
        <f t="shared" si="12"/>
        <v>山手学院</v>
      </c>
      <c r="O521" s="294"/>
      <c r="P521" s="145"/>
    </row>
    <row r="522" spans="13:16">
      <c r="M522" s="143">
        <v>1017</v>
      </c>
      <c r="N522" s="293" t="str">
        <f t="shared" si="12"/>
        <v>捜真女子</v>
      </c>
      <c r="O522" s="294"/>
      <c r="P522" s="145"/>
    </row>
    <row r="523" spans="13:16">
      <c r="M523" s="143">
        <v>1019</v>
      </c>
      <c r="N523" s="293" t="str">
        <f t="shared" si="12"/>
        <v>横浜隼人</v>
      </c>
      <c r="O523" s="294"/>
      <c r="P523" s="145"/>
    </row>
    <row r="524" spans="13:16">
      <c r="M524" s="143">
        <v>1021</v>
      </c>
      <c r="N524" s="293" t="str">
        <f t="shared" si="12"/>
        <v>神奈川学園</v>
      </c>
      <c r="O524" s="294"/>
      <c r="P524" s="145"/>
    </row>
    <row r="525" spans="13:16">
      <c r="M525" s="143">
        <v>1023</v>
      </c>
      <c r="N525" s="293" t="str">
        <f t="shared" si="12"/>
        <v>鶴見大付属</v>
      </c>
      <c r="O525" s="294"/>
      <c r="P525" s="145"/>
    </row>
    <row r="526" spans="13:16">
      <c r="M526" s="143">
        <v>1025</v>
      </c>
      <c r="N526" s="293" t="str">
        <f t="shared" ref="N526:N589" si="13">IF(VLOOKUP($M526,学校番号,2,FALSE)="","",(VLOOKUP($M526,学校番号,2,FALSE)))</f>
        <v>慶應</v>
      </c>
      <c r="O526" s="294"/>
      <c r="P526" s="145"/>
    </row>
    <row r="527" spans="13:16">
      <c r="M527" s="143">
        <v>1027</v>
      </c>
      <c r="N527" s="293" t="str">
        <f t="shared" si="13"/>
        <v>浅野</v>
      </c>
      <c r="O527" s="294"/>
      <c r="P527" s="145"/>
    </row>
    <row r="528" spans="13:16">
      <c r="M528" s="143">
        <v>1029</v>
      </c>
      <c r="N528" s="293" t="str">
        <f t="shared" si="13"/>
        <v>神大付属</v>
      </c>
      <c r="O528" s="294"/>
      <c r="P528" s="145"/>
    </row>
    <row r="529" spans="13:16">
      <c r="M529" s="143">
        <v>1031</v>
      </c>
      <c r="N529" s="293" t="str">
        <f t="shared" si="13"/>
        <v>聖光学院</v>
      </c>
      <c r="O529" s="294"/>
      <c r="P529" s="145"/>
    </row>
    <row r="530" spans="13:16">
      <c r="M530" s="143">
        <v>1033</v>
      </c>
      <c r="N530" s="293" t="str">
        <f t="shared" si="13"/>
        <v>公文国際</v>
      </c>
      <c r="O530" s="294"/>
      <c r="P530" s="145"/>
    </row>
    <row r="531" spans="13:16">
      <c r="M531" s="143">
        <v>1035</v>
      </c>
      <c r="N531" s="293" t="str">
        <f t="shared" si="13"/>
        <v>サレジオ</v>
      </c>
      <c r="O531" s="294"/>
      <c r="P531" s="145"/>
    </row>
    <row r="532" spans="13:16">
      <c r="M532" s="143">
        <v>1037</v>
      </c>
      <c r="N532" s="293" t="str">
        <f t="shared" si="13"/>
        <v>森村学園</v>
      </c>
      <c r="O532" s="294"/>
      <c r="P532" s="145"/>
    </row>
    <row r="533" spans="13:16">
      <c r="M533" s="143">
        <v>1039</v>
      </c>
      <c r="N533" s="293" t="str">
        <f t="shared" si="13"/>
        <v>横浜</v>
      </c>
      <c r="O533" s="294"/>
      <c r="P533" s="145"/>
    </row>
    <row r="534" spans="13:16">
      <c r="M534" s="143">
        <v>1041</v>
      </c>
      <c r="N534" s="293" t="str">
        <f t="shared" si="13"/>
        <v>横浜学園</v>
      </c>
      <c r="O534" s="294"/>
      <c r="P534" s="145"/>
    </row>
    <row r="535" spans="13:16">
      <c r="M535" s="143">
        <v>1043</v>
      </c>
      <c r="N535" s="293" t="str">
        <f t="shared" si="13"/>
        <v>橘学苑</v>
      </c>
      <c r="O535" s="294"/>
      <c r="P535" s="145"/>
    </row>
    <row r="536" spans="13:16">
      <c r="M536" s="143">
        <v>1045</v>
      </c>
      <c r="N536" s="293" t="str">
        <f t="shared" si="13"/>
        <v>富士見丘</v>
      </c>
      <c r="O536" s="294"/>
      <c r="P536" s="145"/>
    </row>
    <row r="537" spans="13:16">
      <c r="M537" s="143">
        <v>1047</v>
      </c>
      <c r="N537" s="293" t="str">
        <f t="shared" si="13"/>
        <v>横浜翠陵</v>
      </c>
      <c r="O537" s="294"/>
      <c r="P537" s="145"/>
    </row>
    <row r="538" spans="13:16">
      <c r="M538" s="143">
        <v>1049</v>
      </c>
      <c r="N538" s="293" t="str">
        <f t="shared" si="13"/>
        <v>横浜創英</v>
      </c>
      <c r="O538" s="294"/>
      <c r="P538" s="145"/>
    </row>
    <row r="539" spans="13:16">
      <c r="M539" s="143">
        <v>1051</v>
      </c>
      <c r="N539" s="293" t="str">
        <f t="shared" si="13"/>
        <v>日女大附属</v>
      </c>
      <c r="O539" s="294"/>
      <c r="P539" s="145"/>
    </row>
    <row r="540" spans="13:16">
      <c r="M540" s="143">
        <v>1053</v>
      </c>
      <c r="N540" s="293" t="str">
        <f t="shared" si="13"/>
        <v>大西学園</v>
      </c>
      <c r="O540" s="294"/>
      <c r="P540" s="145"/>
    </row>
    <row r="541" spans="13:16">
      <c r="M541" s="143">
        <v>1055</v>
      </c>
      <c r="N541" s="293" t="str">
        <f t="shared" si="13"/>
        <v>洗足学園</v>
      </c>
      <c r="O541" s="294"/>
      <c r="P541" s="145"/>
    </row>
    <row r="542" spans="13:16">
      <c r="M542" s="143">
        <v>1057</v>
      </c>
      <c r="N542" s="293" t="str">
        <f t="shared" si="13"/>
        <v>カリタス</v>
      </c>
      <c r="O542" s="294"/>
      <c r="P542" s="145"/>
    </row>
    <row r="543" spans="13:16">
      <c r="M543" s="143">
        <v>1059</v>
      </c>
      <c r="N543" s="293" t="str">
        <f t="shared" si="13"/>
        <v>法政第二</v>
      </c>
      <c r="O543" s="294"/>
      <c r="P543" s="145"/>
    </row>
    <row r="544" spans="13:16">
      <c r="M544" s="143">
        <v>1061</v>
      </c>
      <c r="N544" s="293" t="str">
        <f t="shared" si="13"/>
        <v>桐光学園</v>
      </c>
      <c r="O544" s="294"/>
      <c r="P544" s="145"/>
    </row>
    <row r="545" spans="13:16">
      <c r="M545" s="143">
        <v>1063</v>
      </c>
      <c r="N545" s="293" t="str">
        <f t="shared" si="13"/>
        <v/>
      </c>
      <c r="O545" s="294"/>
      <c r="P545" s="145"/>
    </row>
    <row r="546" spans="13:16">
      <c r="M546" s="143">
        <v>1065</v>
      </c>
      <c r="N546" s="293" t="str">
        <f t="shared" si="13"/>
        <v/>
      </c>
      <c r="O546" s="294"/>
      <c r="P546" s="145"/>
    </row>
    <row r="547" spans="13:16">
      <c r="M547" s="143">
        <v>1067</v>
      </c>
      <c r="N547" s="293" t="str">
        <f t="shared" si="13"/>
        <v/>
      </c>
      <c r="O547" s="294"/>
      <c r="P547" s="145"/>
    </row>
    <row r="548" spans="13:16">
      <c r="M548" s="143">
        <v>1069</v>
      </c>
      <c r="N548" s="293" t="str">
        <f t="shared" si="13"/>
        <v/>
      </c>
      <c r="O548" s="294"/>
      <c r="P548" s="145"/>
    </row>
    <row r="549" spans="13:16">
      <c r="M549" s="143">
        <v>1071</v>
      </c>
      <c r="N549" s="293" t="str">
        <f t="shared" si="13"/>
        <v/>
      </c>
      <c r="O549" s="294"/>
      <c r="P549" s="145"/>
    </row>
    <row r="550" spans="13:16">
      <c r="M550" s="143">
        <v>1073</v>
      </c>
      <c r="N550" s="293" t="str">
        <f t="shared" si="13"/>
        <v/>
      </c>
      <c r="O550" s="294"/>
      <c r="P550" s="145"/>
    </row>
    <row r="551" spans="13:16">
      <c r="M551" s="143">
        <v>1075</v>
      </c>
      <c r="N551" s="293" t="str">
        <f t="shared" si="13"/>
        <v/>
      </c>
      <c r="O551" s="294"/>
      <c r="P551" s="145"/>
    </row>
    <row r="552" spans="13:16">
      <c r="M552" s="143">
        <v>1077</v>
      </c>
      <c r="N552" s="293" t="str">
        <f t="shared" si="13"/>
        <v/>
      </c>
      <c r="O552" s="294"/>
      <c r="P552" s="145"/>
    </row>
    <row r="553" spans="13:16">
      <c r="M553" s="143">
        <v>1079</v>
      </c>
      <c r="N553" s="293" t="str">
        <f t="shared" si="13"/>
        <v/>
      </c>
      <c r="O553" s="294"/>
      <c r="P553" s="145"/>
    </row>
    <row r="554" spans="13:16">
      <c r="M554" s="143">
        <v>1081</v>
      </c>
      <c r="N554" s="293" t="str">
        <f t="shared" si="13"/>
        <v>鎌倉学園</v>
      </c>
      <c r="O554" s="294"/>
      <c r="P554" s="145"/>
    </row>
    <row r="555" spans="13:16">
      <c r="M555" s="143">
        <v>1083</v>
      </c>
      <c r="N555" s="293" t="str">
        <f t="shared" si="13"/>
        <v>鎌倉女学院</v>
      </c>
      <c r="O555" s="294"/>
      <c r="P555" s="145"/>
    </row>
    <row r="556" spans="13:16">
      <c r="M556" s="143">
        <v>1085</v>
      </c>
      <c r="N556" s="293" t="str">
        <f t="shared" si="13"/>
        <v>鎌倉女子大</v>
      </c>
      <c r="O556" s="294"/>
      <c r="P556" s="145"/>
    </row>
    <row r="557" spans="13:16">
      <c r="M557" s="143">
        <v>1087</v>
      </c>
      <c r="N557" s="293" t="str">
        <f t="shared" si="13"/>
        <v>清泉女学院</v>
      </c>
      <c r="O557" s="294"/>
      <c r="P557" s="145"/>
    </row>
    <row r="558" spans="13:16">
      <c r="M558" s="143">
        <v>1089</v>
      </c>
      <c r="N558" s="293" t="str">
        <f t="shared" si="13"/>
        <v>栄光学園</v>
      </c>
      <c r="O558" s="294"/>
      <c r="P558" s="145"/>
    </row>
    <row r="559" spans="13:16">
      <c r="M559" s="143">
        <v>1091</v>
      </c>
      <c r="N559" s="293" t="str">
        <f t="shared" si="13"/>
        <v>北鎌倉女子</v>
      </c>
      <c r="O559" s="294"/>
      <c r="P559" s="145"/>
    </row>
    <row r="560" spans="13:16">
      <c r="M560" s="143">
        <v>1093</v>
      </c>
      <c r="N560" s="293" t="str">
        <f t="shared" si="13"/>
        <v/>
      </c>
      <c r="O560" s="294"/>
      <c r="P560" s="145"/>
    </row>
    <row r="561" spans="13:16">
      <c r="M561" s="143">
        <v>1095</v>
      </c>
      <c r="N561" s="293" t="str">
        <f t="shared" si="13"/>
        <v/>
      </c>
      <c r="O561" s="294"/>
      <c r="P561" s="145"/>
    </row>
    <row r="562" spans="13:16">
      <c r="M562" s="143">
        <v>1097</v>
      </c>
      <c r="N562" s="293" t="str">
        <f t="shared" si="13"/>
        <v/>
      </c>
      <c r="O562" s="294"/>
      <c r="P562" s="145"/>
    </row>
    <row r="563" spans="13:16">
      <c r="M563" s="143">
        <v>1099</v>
      </c>
      <c r="N563" s="293" t="str">
        <f t="shared" si="13"/>
        <v>日大藤沢</v>
      </c>
      <c r="O563" s="294"/>
      <c r="P563" s="145"/>
    </row>
    <row r="564" spans="13:16">
      <c r="M564" s="143">
        <v>1101</v>
      </c>
      <c r="N564" s="293" t="str">
        <f t="shared" si="13"/>
        <v>湘南学園</v>
      </c>
      <c r="O564" s="294"/>
      <c r="P564" s="145"/>
    </row>
    <row r="565" spans="13:16">
      <c r="M565" s="143">
        <v>1103</v>
      </c>
      <c r="N565" s="293" t="str">
        <f t="shared" si="13"/>
        <v>湘南白百合</v>
      </c>
      <c r="O565" s="294"/>
      <c r="P565" s="145"/>
    </row>
    <row r="566" spans="13:16">
      <c r="M566" s="143">
        <v>1105</v>
      </c>
      <c r="N566" s="293" t="str">
        <f t="shared" si="13"/>
        <v>聖園女学院</v>
      </c>
      <c r="O566" s="294"/>
      <c r="P566" s="145"/>
    </row>
    <row r="567" spans="13:16">
      <c r="M567" s="143">
        <v>1107</v>
      </c>
      <c r="N567" s="293" t="str">
        <f t="shared" si="13"/>
        <v>慶應藤沢</v>
      </c>
      <c r="O567" s="294"/>
      <c r="P567" s="145"/>
    </row>
    <row r="568" spans="13:16">
      <c r="M568" s="143">
        <v>1109</v>
      </c>
      <c r="N568" s="293" t="str">
        <f t="shared" si="13"/>
        <v>藤嶺藤沢</v>
      </c>
      <c r="O568" s="294"/>
      <c r="P568" s="145"/>
    </row>
    <row r="569" spans="13:16">
      <c r="M569" s="143">
        <v>1111</v>
      </c>
      <c r="N569" s="293" t="str">
        <f t="shared" si="13"/>
        <v>聖和学院</v>
      </c>
      <c r="O569" s="294"/>
      <c r="P569" s="145"/>
    </row>
    <row r="570" spans="13:16">
      <c r="M570" s="143">
        <v>1113</v>
      </c>
      <c r="N570" s="293" t="str">
        <f t="shared" si="13"/>
        <v>逗子開成</v>
      </c>
      <c r="O570" s="294"/>
      <c r="P570" s="145"/>
    </row>
    <row r="571" spans="13:16">
      <c r="M571" s="143">
        <v>1115</v>
      </c>
      <c r="N571" s="293" t="str">
        <f t="shared" si="13"/>
        <v>アレセイア</v>
      </c>
      <c r="O571" s="294"/>
      <c r="P571" s="145"/>
    </row>
    <row r="572" spans="13:16">
      <c r="M572" s="143">
        <v>1117</v>
      </c>
      <c r="N572" s="293" t="str">
        <f t="shared" si="13"/>
        <v/>
      </c>
      <c r="O572" s="294"/>
      <c r="P572" s="145"/>
    </row>
    <row r="573" spans="13:16">
      <c r="M573" s="143">
        <v>1119</v>
      </c>
      <c r="N573" s="293" t="str">
        <f t="shared" si="13"/>
        <v/>
      </c>
      <c r="O573" s="294"/>
      <c r="P573" s="145"/>
    </row>
    <row r="574" spans="13:16">
      <c r="M574" s="143">
        <v>1121</v>
      </c>
      <c r="N574" s="293" t="str">
        <f t="shared" si="13"/>
        <v>相模女子大</v>
      </c>
      <c r="O574" s="294"/>
      <c r="P574" s="145"/>
    </row>
    <row r="575" spans="13:16">
      <c r="M575" s="143">
        <v>1123</v>
      </c>
      <c r="N575" s="293" t="str">
        <f t="shared" si="13"/>
        <v>東海大相模</v>
      </c>
      <c r="O575" s="294"/>
      <c r="P575" s="145"/>
    </row>
    <row r="576" spans="13:16">
      <c r="M576" s="143">
        <v>1125</v>
      </c>
      <c r="N576" s="293" t="str">
        <f t="shared" si="13"/>
        <v/>
      </c>
      <c r="O576" s="294"/>
      <c r="P576" s="145"/>
    </row>
    <row r="577" spans="13:16">
      <c r="M577" s="143">
        <v>1127</v>
      </c>
      <c r="N577" s="293" t="str">
        <f t="shared" si="13"/>
        <v/>
      </c>
      <c r="O577" s="294"/>
      <c r="P577" s="145"/>
    </row>
    <row r="578" spans="13:16">
      <c r="M578" s="143">
        <v>1129</v>
      </c>
      <c r="N578" s="293" t="str">
        <f t="shared" si="13"/>
        <v/>
      </c>
      <c r="O578" s="294"/>
      <c r="P578" s="145"/>
    </row>
    <row r="579" spans="13:16">
      <c r="M579" s="143">
        <v>1131</v>
      </c>
      <c r="N579" s="293" t="str">
        <f t="shared" si="13"/>
        <v>相洋</v>
      </c>
      <c r="O579" s="294"/>
      <c r="P579" s="145"/>
    </row>
    <row r="580" spans="13:16">
      <c r="M580" s="143">
        <v>1133</v>
      </c>
      <c r="N580" s="293" t="str">
        <f t="shared" si="13"/>
        <v/>
      </c>
      <c r="O580" s="294"/>
      <c r="P580" s="145"/>
    </row>
    <row r="581" spans="13:16">
      <c r="M581" s="143">
        <v>1135</v>
      </c>
      <c r="N581" s="293" t="str">
        <f t="shared" si="13"/>
        <v/>
      </c>
      <c r="O581" s="294"/>
      <c r="P581" s="145"/>
    </row>
    <row r="582" spans="13:16">
      <c r="M582" s="143">
        <v>1137</v>
      </c>
      <c r="N582" s="293" t="str">
        <f t="shared" si="13"/>
        <v/>
      </c>
      <c r="O582" s="294"/>
      <c r="P582" s="145"/>
    </row>
    <row r="583" spans="13:16">
      <c r="M583" s="143">
        <v>1139</v>
      </c>
      <c r="N583" s="293" t="str">
        <f t="shared" si="13"/>
        <v/>
      </c>
      <c r="O583" s="294"/>
      <c r="P583" s="145"/>
    </row>
    <row r="584" spans="13:16">
      <c r="M584" s="143">
        <v>1141</v>
      </c>
      <c r="N584" s="293" t="str">
        <f t="shared" si="13"/>
        <v>函嶺白百合</v>
      </c>
      <c r="O584" s="294"/>
      <c r="P584" s="145"/>
    </row>
    <row r="585" spans="13:16">
      <c r="M585" s="143">
        <v>1143</v>
      </c>
      <c r="N585" s="293" t="str">
        <f t="shared" si="13"/>
        <v/>
      </c>
      <c r="O585" s="294"/>
      <c r="P585" s="145"/>
    </row>
    <row r="586" spans="13:16">
      <c r="M586" s="143">
        <v>1145</v>
      </c>
      <c r="N586" s="293" t="str">
        <f t="shared" si="13"/>
        <v/>
      </c>
      <c r="O586" s="294"/>
      <c r="P586" s="145"/>
    </row>
    <row r="587" spans="13:16">
      <c r="M587" s="143">
        <v>1147</v>
      </c>
      <c r="N587" s="293" t="str">
        <f t="shared" si="13"/>
        <v/>
      </c>
      <c r="O587" s="294"/>
      <c r="P587" s="145"/>
    </row>
    <row r="588" spans="13:16">
      <c r="M588" s="143">
        <v>1149</v>
      </c>
      <c r="N588" s="293" t="str">
        <f t="shared" si="13"/>
        <v/>
      </c>
      <c r="O588" s="294"/>
      <c r="P588" s="145"/>
    </row>
    <row r="589" spans="13:16">
      <c r="M589" s="143">
        <v>1151</v>
      </c>
      <c r="N589" s="293" t="str">
        <f t="shared" si="13"/>
        <v>聖セシリア</v>
      </c>
      <c r="O589" s="294"/>
      <c r="P589" s="145"/>
    </row>
    <row r="590" spans="13:16">
      <c r="M590" s="143">
        <v>1153</v>
      </c>
      <c r="N590" s="293" t="str">
        <f t="shared" ref="N590:N653" si="14">IF(VLOOKUP($M590,学校番号,2,FALSE)="","",(VLOOKUP($M590,学校番号,2,FALSE)))</f>
        <v/>
      </c>
      <c r="O590" s="294"/>
      <c r="P590" s="145"/>
    </row>
    <row r="591" spans="13:16">
      <c r="M591" s="143">
        <v>1155</v>
      </c>
      <c r="N591" s="293" t="str">
        <f t="shared" si="14"/>
        <v/>
      </c>
      <c r="O591" s="294"/>
      <c r="P591" s="145"/>
    </row>
    <row r="592" spans="13:16">
      <c r="M592" s="143">
        <v>1157</v>
      </c>
      <c r="N592" s="293" t="str">
        <f t="shared" si="14"/>
        <v/>
      </c>
      <c r="O592" s="294"/>
      <c r="P592" s="145"/>
    </row>
    <row r="593" spans="13:16">
      <c r="M593" s="143">
        <v>1159</v>
      </c>
      <c r="N593" s="293" t="str">
        <f t="shared" si="14"/>
        <v/>
      </c>
      <c r="O593" s="294"/>
      <c r="P593" s="145"/>
    </row>
    <row r="594" spans="13:16">
      <c r="M594" s="143">
        <v>1161</v>
      </c>
      <c r="N594" s="293" t="str">
        <f t="shared" si="14"/>
        <v>横須賀学院</v>
      </c>
      <c r="O594" s="294"/>
      <c r="P594" s="145"/>
    </row>
    <row r="595" spans="13:16">
      <c r="M595" s="143">
        <v>1163</v>
      </c>
      <c r="N595" s="293" t="str">
        <f t="shared" si="14"/>
        <v/>
      </c>
      <c r="O595" s="294"/>
      <c r="P595" s="145"/>
    </row>
    <row r="596" spans="13:16">
      <c r="M596" s="143">
        <v>1165</v>
      </c>
      <c r="N596" s="293" t="str">
        <f t="shared" si="14"/>
        <v/>
      </c>
      <c r="O596" s="294"/>
      <c r="P596" s="145"/>
    </row>
    <row r="597" spans="13:16">
      <c r="M597" s="143">
        <v>1167</v>
      </c>
      <c r="N597" s="293" t="str">
        <f t="shared" si="14"/>
        <v/>
      </c>
      <c r="O597" s="294"/>
      <c r="P597" s="145"/>
    </row>
    <row r="598" spans="13:16">
      <c r="M598" s="143">
        <v>1169</v>
      </c>
      <c r="N598" s="293" t="str">
        <f t="shared" si="14"/>
        <v/>
      </c>
      <c r="O598" s="294"/>
      <c r="P598" s="145"/>
    </row>
    <row r="599" spans="13:16">
      <c r="M599" s="143">
        <v>1171</v>
      </c>
      <c r="N599" s="293" t="str">
        <f t="shared" si="14"/>
        <v>自修館</v>
      </c>
      <c r="O599" s="294"/>
      <c r="P599" s="145"/>
    </row>
    <row r="600" spans="13:16">
      <c r="M600" s="143">
        <v>1173</v>
      </c>
      <c r="N600" s="293" t="str">
        <f t="shared" si="14"/>
        <v/>
      </c>
      <c r="O600" s="294"/>
      <c r="P600" s="145"/>
    </row>
    <row r="601" spans="13:16">
      <c r="M601" s="143">
        <v>1175</v>
      </c>
      <c r="N601" s="293" t="str">
        <f t="shared" si="14"/>
        <v/>
      </c>
      <c r="O601" s="294"/>
      <c r="P601" s="145"/>
    </row>
    <row r="602" spans="13:16">
      <c r="M602" s="143">
        <v>1177</v>
      </c>
      <c r="N602" s="293" t="str">
        <f t="shared" si="14"/>
        <v/>
      </c>
      <c r="O602" s="294"/>
      <c r="P602" s="145"/>
    </row>
    <row r="603" spans="13:16">
      <c r="M603" s="143">
        <v>1179</v>
      </c>
      <c r="N603" s="293" t="str">
        <f t="shared" si="14"/>
        <v/>
      </c>
      <c r="O603" s="294"/>
      <c r="P603" s="145"/>
    </row>
    <row r="604" spans="13:16">
      <c r="M604" s="143">
        <v>1181</v>
      </c>
      <c r="N604" s="293" t="str">
        <f t="shared" si="14"/>
        <v>聖ステパノ</v>
      </c>
      <c r="O604" s="294"/>
      <c r="P604" s="145"/>
    </row>
    <row r="605" spans="13:16">
      <c r="M605" s="143">
        <v>1183</v>
      </c>
      <c r="N605" s="293" t="str">
        <f t="shared" si="14"/>
        <v/>
      </c>
      <c r="O605" s="294"/>
      <c r="P605" s="145"/>
    </row>
    <row r="606" spans="13:16">
      <c r="M606" s="143">
        <v>1185</v>
      </c>
      <c r="N606" s="293" t="str">
        <f t="shared" si="14"/>
        <v/>
      </c>
      <c r="O606" s="294"/>
      <c r="P606" s="145"/>
    </row>
    <row r="607" spans="13:16">
      <c r="M607" s="143">
        <v>1187</v>
      </c>
      <c r="N607" s="293" t="str">
        <f t="shared" si="14"/>
        <v/>
      </c>
      <c r="O607" s="294"/>
      <c r="P607" s="145"/>
    </row>
    <row r="608" spans="13:16">
      <c r="M608" s="143">
        <v>1189</v>
      </c>
      <c r="N608" s="293" t="str">
        <f t="shared" si="14"/>
        <v/>
      </c>
      <c r="O608" s="294"/>
      <c r="P608" s="145"/>
    </row>
    <row r="609" spans="13:16">
      <c r="M609" s="143">
        <v>1201</v>
      </c>
      <c r="N609" s="293" t="str">
        <f t="shared" si="14"/>
        <v>横国大附横浜</v>
      </c>
      <c r="O609" s="294"/>
      <c r="P609" s="145"/>
    </row>
    <row r="610" spans="13:16">
      <c r="M610" s="143">
        <v>1203</v>
      </c>
      <c r="N610" s="293" t="str">
        <f t="shared" si="14"/>
        <v>横国大附鎌倉</v>
      </c>
      <c r="O610" s="294"/>
      <c r="P610" s="145"/>
    </row>
    <row r="611" spans="13:16">
      <c r="M611" s="143">
        <v>1205</v>
      </c>
      <c r="N611" s="293" t="str">
        <f t="shared" si="14"/>
        <v>神奈川朝鮮</v>
      </c>
      <c r="O611" s="294"/>
      <c r="P611" s="145"/>
    </row>
    <row r="612" spans="13:16">
      <c r="M612" s="143">
        <v>1207</v>
      </c>
      <c r="N612" s="293" t="str">
        <f t="shared" si="14"/>
        <v>川崎朝鮮</v>
      </c>
      <c r="O612" s="294"/>
      <c r="P612" s="145"/>
    </row>
    <row r="613" spans="13:16">
      <c r="M613" s="143">
        <v>1209</v>
      </c>
      <c r="N613" s="293" t="str">
        <f t="shared" si="14"/>
        <v>相模原中等</v>
      </c>
      <c r="O613" s="294"/>
      <c r="P613" s="145"/>
    </row>
    <row r="614" spans="13:16">
      <c r="M614" s="143">
        <v>1211</v>
      </c>
      <c r="N614" s="293" t="str">
        <f t="shared" si="14"/>
        <v>平塚中等</v>
      </c>
      <c r="O614" s="294"/>
      <c r="P614" s="145"/>
    </row>
    <row r="615" spans="13:16">
      <c r="M615" s="143">
        <v>1213</v>
      </c>
      <c r="N615" s="293" t="str">
        <f t="shared" si="14"/>
        <v/>
      </c>
      <c r="O615" s="294"/>
    </row>
    <row r="616" spans="13:16">
      <c r="M616" s="143">
        <v>1215</v>
      </c>
      <c r="N616" s="293" t="str">
        <f t="shared" si="14"/>
        <v/>
      </c>
      <c r="O616" s="294"/>
    </row>
    <row r="617" spans="13:16">
      <c r="M617" s="143">
        <v>1217</v>
      </c>
      <c r="N617" s="293" t="str">
        <f t="shared" si="14"/>
        <v/>
      </c>
      <c r="O617" s="294"/>
    </row>
    <row r="618" spans="13:16">
      <c r="M618" s="143">
        <v>1219</v>
      </c>
      <c r="N618" s="293" t="str">
        <f t="shared" si="14"/>
        <v/>
      </c>
      <c r="O618" s="294"/>
    </row>
    <row r="619" spans="13:16">
      <c r="M619" s="143">
        <v>1221</v>
      </c>
      <c r="N619" s="293" t="str">
        <f t="shared" si="14"/>
        <v/>
      </c>
      <c r="O619" s="294"/>
    </row>
    <row r="620" spans="13:16">
      <c r="M620" s="143">
        <v>1223</v>
      </c>
      <c r="N620" s="293" t="str">
        <f t="shared" si="14"/>
        <v/>
      </c>
      <c r="O620" s="294"/>
    </row>
    <row r="621" spans="13:16">
      <c r="M621" s="143">
        <v>1225</v>
      </c>
      <c r="N621" s="293" t="str">
        <f t="shared" si="14"/>
        <v/>
      </c>
      <c r="O621" s="294"/>
    </row>
    <row r="622" spans="13:16">
      <c r="M622" s="143">
        <v>1227</v>
      </c>
      <c r="N622" s="293" t="str">
        <f t="shared" si="14"/>
        <v/>
      </c>
      <c r="O622" s="294"/>
    </row>
    <row r="623" spans="13:16">
      <c r="M623" s="143">
        <v>1229</v>
      </c>
      <c r="N623" s="293" t="str">
        <f t="shared" si="14"/>
        <v/>
      </c>
      <c r="O623" s="294"/>
    </row>
    <row r="624" spans="13:16">
      <c r="M624" s="143">
        <v>1231</v>
      </c>
      <c r="N624" s="293" t="str">
        <f t="shared" si="14"/>
        <v/>
      </c>
      <c r="O624" s="294"/>
    </row>
    <row r="625" spans="13:15">
      <c r="M625" s="143">
        <v>1233</v>
      </c>
      <c r="N625" s="293" t="str">
        <f t="shared" si="14"/>
        <v/>
      </c>
      <c r="O625" s="294"/>
    </row>
    <row r="626" spans="13:15">
      <c r="M626" s="143">
        <v>1235</v>
      </c>
      <c r="N626" s="293" t="str">
        <f t="shared" si="14"/>
        <v/>
      </c>
      <c r="O626" s="294"/>
    </row>
    <row r="627" spans="13:15">
      <c r="M627" s="143">
        <v>1237</v>
      </c>
      <c r="N627" s="293" t="str">
        <f t="shared" si="14"/>
        <v/>
      </c>
      <c r="O627" s="294"/>
    </row>
    <row r="628" spans="13:15">
      <c r="M628" s="143">
        <v>1239</v>
      </c>
      <c r="N628" s="293" t="str">
        <f t="shared" si="14"/>
        <v/>
      </c>
      <c r="O628" s="294"/>
    </row>
    <row r="629" spans="13:15">
      <c r="M629" s="143">
        <v>1241</v>
      </c>
      <c r="N629" s="293" t="str">
        <f t="shared" si="14"/>
        <v/>
      </c>
      <c r="O629" s="294"/>
    </row>
    <row r="630" spans="13:15">
      <c r="M630" s="143">
        <v>1243</v>
      </c>
      <c r="N630" s="293" t="str">
        <f t="shared" si="14"/>
        <v/>
      </c>
      <c r="O630" s="294"/>
    </row>
    <row r="631" spans="13:15">
      <c r="M631" s="143">
        <v>1245</v>
      </c>
      <c r="N631" s="293" t="str">
        <f t="shared" si="14"/>
        <v/>
      </c>
      <c r="O631" s="294"/>
    </row>
    <row r="632" spans="13:15">
      <c r="M632" s="143">
        <v>1247</v>
      </c>
      <c r="N632" s="293" t="str">
        <f t="shared" si="14"/>
        <v/>
      </c>
      <c r="O632" s="294"/>
    </row>
    <row r="633" spans="13:15">
      <c r="M633" s="143">
        <v>1249</v>
      </c>
      <c r="N633" s="293" t="str">
        <f t="shared" si="14"/>
        <v/>
      </c>
      <c r="O633" s="294"/>
    </row>
    <row r="634" spans="13:15">
      <c r="M634" s="143">
        <v>1251</v>
      </c>
      <c r="N634" s="293" t="str">
        <f t="shared" si="14"/>
        <v/>
      </c>
      <c r="O634" s="294"/>
    </row>
    <row r="635" spans="13:15">
      <c r="M635" s="143">
        <v>1253</v>
      </c>
      <c r="N635" s="293" t="str">
        <f t="shared" si="14"/>
        <v/>
      </c>
      <c r="O635" s="294"/>
    </row>
    <row r="636" spans="13:15">
      <c r="M636" s="143">
        <v>1255</v>
      </c>
      <c r="N636" s="293" t="str">
        <f t="shared" si="14"/>
        <v/>
      </c>
      <c r="O636" s="294"/>
    </row>
    <row r="637" spans="13:15">
      <c r="M637" s="143">
        <v>1257</v>
      </c>
      <c r="N637" s="293" t="str">
        <f t="shared" si="14"/>
        <v/>
      </c>
      <c r="O637" s="294"/>
    </row>
    <row r="638" spans="13:15">
      <c r="M638" s="143">
        <v>1259</v>
      </c>
      <c r="N638" s="293" t="str">
        <f t="shared" si="14"/>
        <v/>
      </c>
      <c r="O638" s="294"/>
    </row>
    <row r="639" spans="13:15">
      <c r="M639" s="143">
        <v>1261</v>
      </c>
      <c r="N639" s="293" t="str">
        <f t="shared" si="14"/>
        <v/>
      </c>
      <c r="O639" s="294"/>
    </row>
    <row r="640" spans="13:15">
      <c r="M640" s="143">
        <v>1263</v>
      </c>
      <c r="N640" s="293" t="str">
        <f t="shared" si="14"/>
        <v/>
      </c>
      <c r="O640" s="294"/>
    </row>
    <row r="641" spans="13:15">
      <c r="M641" s="143">
        <v>1265</v>
      </c>
      <c r="N641" s="293" t="str">
        <f t="shared" si="14"/>
        <v/>
      </c>
      <c r="O641" s="294"/>
    </row>
    <row r="642" spans="13:15">
      <c r="M642" s="143">
        <v>1267</v>
      </c>
      <c r="N642" s="293" t="str">
        <f t="shared" si="14"/>
        <v/>
      </c>
      <c r="O642" s="294"/>
    </row>
    <row r="643" spans="13:15">
      <c r="M643" s="143">
        <v>1269</v>
      </c>
      <c r="N643" s="293" t="str">
        <f t="shared" si="14"/>
        <v/>
      </c>
      <c r="O643" s="294"/>
    </row>
    <row r="644" spans="13:15">
      <c r="M644" s="143">
        <v>1271</v>
      </c>
      <c r="N644" s="293" t="str">
        <f t="shared" si="14"/>
        <v/>
      </c>
      <c r="O644" s="294"/>
    </row>
    <row r="645" spans="13:15">
      <c r="M645" s="143">
        <v>1273</v>
      </c>
      <c r="N645" s="293" t="str">
        <f t="shared" si="14"/>
        <v/>
      </c>
      <c r="O645" s="294"/>
    </row>
    <row r="646" spans="13:15">
      <c r="M646" s="143">
        <v>1275</v>
      </c>
      <c r="N646" s="293" t="str">
        <f t="shared" si="14"/>
        <v/>
      </c>
      <c r="O646" s="294"/>
    </row>
    <row r="647" spans="13:15">
      <c r="M647" s="143">
        <v>1277</v>
      </c>
      <c r="N647" s="293" t="str">
        <f t="shared" si="14"/>
        <v/>
      </c>
      <c r="O647" s="294"/>
    </row>
    <row r="648" spans="13:15">
      <c r="M648" s="143">
        <v>1279</v>
      </c>
      <c r="N648" s="293" t="str">
        <f t="shared" si="14"/>
        <v/>
      </c>
      <c r="O648" s="294"/>
    </row>
    <row r="649" spans="13:15">
      <c r="M649" s="143">
        <v>1281</v>
      </c>
      <c r="N649" s="293" t="str">
        <f t="shared" si="14"/>
        <v/>
      </c>
      <c r="O649" s="294"/>
    </row>
    <row r="650" spans="13:15">
      <c r="M650" s="143">
        <v>1283</v>
      </c>
      <c r="N650" s="293" t="str">
        <f t="shared" si="14"/>
        <v/>
      </c>
      <c r="O650" s="294"/>
    </row>
    <row r="651" spans="13:15">
      <c r="M651" s="143">
        <v>1285</v>
      </c>
      <c r="N651" s="293" t="str">
        <f t="shared" si="14"/>
        <v/>
      </c>
      <c r="O651" s="294"/>
    </row>
    <row r="652" spans="13:15">
      <c r="M652" s="143">
        <v>1287</v>
      </c>
      <c r="N652" s="293" t="str">
        <f t="shared" si="14"/>
        <v/>
      </c>
      <c r="O652" s="294"/>
    </row>
    <row r="653" spans="13:15">
      <c r="M653" s="143">
        <v>1289</v>
      </c>
      <c r="N653" s="293" t="str">
        <f t="shared" si="14"/>
        <v/>
      </c>
      <c r="O653" s="294"/>
    </row>
    <row r="654" spans="13:15">
      <c r="M654" s="143">
        <v>1291</v>
      </c>
      <c r="N654" s="293" t="str">
        <f t="shared" ref="N654:N717" si="15">IF(VLOOKUP($M654,学校番号,2,FALSE)="","",(VLOOKUP($M654,学校番号,2,FALSE)))</f>
        <v/>
      </c>
      <c r="O654" s="294"/>
    </row>
    <row r="655" spans="13:15">
      <c r="M655" s="143">
        <v>1293</v>
      </c>
      <c r="N655" s="293" t="str">
        <f t="shared" si="15"/>
        <v/>
      </c>
      <c r="O655" s="294"/>
    </row>
    <row r="656" spans="13:15">
      <c r="M656" s="143">
        <v>1295</v>
      </c>
      <c r="N656" s="293" t="str">
        <f t="shared" si="15"/>
        <v/>
      </c>
      <c r="O656" s="294"/>
    </row>
    <row r="657" spans="13:15">
      <c r="M657" s="143">
        <v>1297</v>
      </c>
      <c r="N657" s="293" t="str">
        <f t="shared" si="15"/>
        <v/>
      </c>
      <c r="O657" s="294"/>
    </row>
    <row r="658" spans="13:15">
      <c r="M658" s="143">
        <v>1299</v>
      </c>
      <c r="N658" s="293" t="str">
        <f t="shared" si="15"/>
        <v/>
      </c>
      <c r="O658" s="294"/>
    </row>
    <row r="659" spans="13:15">
      <c r="M659" s="143">
        <v>1301</v>
      </c>
      <c r="N659" s="293" t="str">
        <f t="shared" si="15"/>
        <v/>
      </c>
      <c r="O659" s="294"/>
    </row>
    <row r="660" spans="13:15">
      <c r="M660" s="143">
        <v>1303</v>
      </c>
      <c r="N660" s="293" t="str">
        <f t="shared" si="15"/>
        <v/>
      </c>
      <c r="O660" s="294"/>
    </row>
    <row r="661" spans="13:15">
      <c r="M661" s="143">
        <v>1305</v>
      </c>
      <c r="N661" s="293" t="str">
        <f t="shared" si="15"/>
        <v/>
      </c>
      <c r="O661" s="294"/>
    </row>
    <row r="662" spans="13:15">
      <c r="M662" s="143">
        <v>1307</v>
      </c>
      <c r="N662" s="293" t="str">
        <f t="shared" si="15"/>
        <v/>
      </c>
      <c r="O662" s="294"/>
    </row>
    <row r="663" spans="13:15">
      <c r="M663" s="143">
        <v>1309</v>
      </c>
      <c r="N663" s="293" t="str">
        <f t="shared" si="15"/>
        <v/>
      </c>
      <c r="O663" s="294"/>
    </row>
    <row r="664" spans="13:15">
      <c r="M664" s="143">
        <v>1311</v>
      </c>
      <c r="N664" s="293" t="str">
        <f t="shared" si="15"/>
        <v/>
      </c>
      <c r="O664" s="294"/>
    </row>
    <row r="665" spans="13:15">
      <c r="M665" s="143">
        <v>1313</v>
      </c>
      <c r="N665" s="293" t="str">
        <f t="shared" si="15"/>
        <v/>
      </c>
      <c r="O665" s="294"/>
    </row>
    <row r="666" spans="13:15">
      <c r="M666" s="143">
        <v>1315</v>
      </c>
      <c r="N666" s="293" t="str">
        <f t="shared" si="15"/>
        <v/>
      </c>
      <c r="O666" s="294"/>
    </row>
    <row r="667" spans="13:15">
      <c r="M667" s="143">
        <v>1317</v>
      </c>
      <c r="N667" s="293" t="s">
        <v>1192</v>
      </c>
      <c r="O667" s="294"/>
    </row>
    <row r="668" spans="13:15">
      <c r="M668" s="143">
        <v>1319</v>
      </c>
      <c r="N668" s="293" t="str">
        <f t="shared" si="15"/>
        <v/>
      </c>
      <c r="O668" s="294"/>
    </row>
    <row r="669" spans="13:15">
      <c r="M669" s="143">
        <v>1321</v>
      </c>
      <c r="N669" s="293" t="str">
        <f t="shared" si="15"/>
        <v/>
      </c>
      <c r="O669" s="294"/>
    </row>
    <row r="670" spans="13:15">
      <c r="M670" s="143">
        <v>1323</v>
      </c>
      <c r="N670" s="293" t="str">
        <f t="shared" si="15"/>
        <v/>
      </c>
      <c r="O670" s="294"/>
    </row>
    <row r="671" spans="13:15">
      <c r="M671" s="143">
        <v>1325</v>
      </c>
      <c r="N671" s="293" t="str">
        <f t="shared" si="15"/>
        <v/>
      </c>
      <c r="O671" s="294"/>
    </row>
    <row r="672" spans="13:15">
      <c r="M672" s="143">
        <v>1327</v>
      </c>
      <c r="N672" s="293" t="str">
        <f t="shared" si="15"/>
        <v/>
      </c>
      <c r="O672" s="294"/>
    </row>
    <row r="673" spans="13:15">
      <c r="M673" s="143">
        <v>1329</v>
      </c>
      <c r="N673" s="293" t="str">
        <f t="shared" si="15"/>
        <v/>
      </c>
      <c r="O673" s="294"/>
    </row>
    <row r="674" spans="13:15">
      <c r="M674" s="143">
        <v>1331</v>
      </c>
      <c r="N674" s="293" t="str">
        <f t="shared" si="15"/>
        <v/>
      </c>
      <c r="O674" s="294"/>
    </row>
    <row r="675" spans="13:15">
      <c r="M675" s="143">
        <v>1333</v>
      </c>
      <c r="N675" s="293" t="str">
        <f t="shared" si="15"/>
        <v/>
      </c>
      <c r="O675" s="294"/>
    </row>
    <row r="676" spans="13:15">
      <c r="M676" s="143">
        <v>1335</v>
      </c>
      <c r="N676" s="293" t="str">
        <f t="shared" si="15"/>
        <v/>
      </c>
      <c r="O676" s="294"/>
    </row>
    <row r="677" spans="13:15">
      <c r="M677" s="143">
        <v>1337</v>
      </c>
      <c r="N677" s="293" t="str">
        <f t="shared" si="15"/>
        <v/>
      </c>
      <c r="O677" s="294"/>
    </row>
    <row r="678" spans="13:15">
      <c r="M678" s="143">
        <v>1339</v>
      </c>
      <c r="N678" s="293" t="str">
        <f t="shared" si="15"/>
        <v/>
      </c>
      <c r="O678" s="294"/>
    </row>
    <row r="679" spans="13:15">
      <c r="M679" s="143">
        <v>1341</v>
      </c>
      <c r="N679" s="293" t="str">
        <f t="shared" si="15"/>
        <v/>
      </c>
      <c r="O679" s="294"/>
    </row>
    <row r="680" spans="13:15">
      <c r="M680" s="143">
        <v>1343</v>
      </c>
      <c r="N680" s="293" t="str">
        <f t="shared" si="15"/>
        <v/>
      </c>
      <c r="O680" s="294"/>
    </row>
    <row r="681" spans="13:15">
      <c r="M681" s="143">
        <v>1345</v>
      </c>
      <c r="N681" s="293" t="str">
        <f t="shared" si="15"/>
        <v/>
      </c>
      <c r="O681" s="294"/>
    </row>
    <row r="682" spans="13:15">
      <c r="M682" s="143">
        <v>1347</v>
      </c>
      <c r="N682" s="293" t="str">
        <f t="shared" si="15"/>
        <v/>
      </c>
      <c r="O682" s="294"/>
    </row>
    <row r="683" spans="13:15">
      <c r="M683" s="143">
        <v>1349</v>
      </c>
      <c r="N683" s="293" t="str">
        <f t="shared" si="15"/>
        <v/>
      </c>
      <c r="O683" s="294"/>
    </row>
    <row r="684" spans="13:15">
      <c r="M684" s="143">
        <v>1351</v>
      </c>
      <c r="N684" s="293" t="str">
        <f t="shared" si="15"/>
        <v/>
      </c>
      <c r="O684" s="294"/>
    </row>
    <row r="685" spans="13:15">
      <c r="M685" s="143">
        <v>1353</v>
      </c>
      <c r="N685" s="293" t="str">
        <f t="shared" si="15"/>
        <v/>
      </c>
      <c r="O685" s="294"/>
    </row>
    <row r="686" spans="13:15">
      <c r="M686" s="143">
        <v>1355</v>
      </c>
      <c r="N686" s="293" t="str">
        <f t="shared" si="15"/>
        <v/>
      </c>
      <c r="O686" s="294"/>
    </row>
    <row r="687" spans="13:15">
      <c r="M687" s="143">
        <v>1357</v>
      </c>
      <c r="N687" s="293" t="str">
        <f t="shared" si="15"/>
        <v/>
      </c>
      <c r="O687" s="294"/>
    </row>
    <row r="688" spans="13:15">
      <c r="M688" s="143">
        <v>1359</v>
      </c>
      <c r="N688" s="293" t="str">
        <f t="shared" si="15"/>
        <v/>
      </c>
      <c r="O688" s="294"/>
    </row>
    <row r="689" spans="13:15">
      <c r="M689" s="143">
        <v>1361</v>
      </c>
      <c r="N689" s="293" t="str">
        <f t="shared" si="15"/>
        <v/>
      </c>
      <c r="O689" s="294"/>
    </row>
    <row r="690" spans="13:15">
      <c r="M690" s="143">
        <v>1363</v>
      </c>
      <c r="N690" s="293" t="str">
        <f t="shared" si="15"/>
        <v/>
      </c>
      <c r="O690" s="294"/>
    </row>
    <row r="691" spans="13:15">
      <c r="M691" s="143">
        <v>1365</v>
      </c>
      <c r="N691" s="293" t="str">
        <f t="shared" si="15"/>
        <v/>
      </c>
      <c r="O691" s="294"/>
    </row>
    <row r="692" spans="13:15">
      <c r="M692" s="143">
        <v>1367</v>
      </c>
      <c r="N692" s="293" t="str">
        <f t="shared" si="15"/>
        <v/>
      </c>
      <c r="O692" s="294"/>
    </row>
    <row r="693" spans="13:15">
      <c r="M693" s="143">
        <v>1369</v>
      </c>
      <c r="N693" s="293" t="str">
        <f t="shared" si="15"/>
        <v/>
      </c>
      <c r="O693" s="294"/>
    </row>
    <row r="694" spans="13:15">
      <c r="M694" s="143">
        <v>1371</v>
      </c>
      <c r="N694" s="293" t="str">
        <f t="shared" si="15"/>
        <v/>
      </c>
      <c r="O694" s="294"/>
    </row>
    <row r="695" spans="13:15">
      <c r="M695" s="143">
        <v>1373</v>
      </c>
      <c r="N695" s="293" t="str">
        <f t="shared" si="15"/>
        <v/>
      </c>
      <c r="O695" s="294"/>
    </row>
    <row r="696" spans="13:15">
      <c r="M696" s="143">
        <v>1375</v>
      </c>
      <c r="N696" s="293" t="str">
        <f t="shared" si="15"/>
        <v/>
      </c>
      <c r="O696" s="294"/>
    </row>
    <row r="697" spans="13:15">
      <c r="M697" s="143">
        <v>1377</v>
      </c>
      <c r="N697" s="293" t="str">
        <f t="shared" si="15"/>
        <v/>
      </c>
      <c r="O697" s="294"/>
    </row>
    <row r="698" spans="13:15">
      <c r="M698" s="143">
        <v>1379</v>
      </c>
      <c r="N698" s="293" t="str">
        <f t="shared" si="15"/>
        <v/>
      </c>
      <c r="O698" s="294"/>
    </row>
    <row r="699" spans="13:15">
      <c r="M699" s="143">
        <v>1381</v>
      </c>
      <c r="N699" s="293" t="str">
        <f t="shared" si="15"/>
        <v/>
      </c>
      <c r="O699" s="294"/>
    </row>
    <row r="700" spans="13:15">
      <c r="M700" s="143">
        <v>1383</v>
      </c>
      <c r="N700" s="293" t="str">
        <f t="shared" si="15"/>
        <v/>
      </c>
      <c r="O700" s="294"/>
    </row>
    <row r="701" spans="13:15">
      <c r="M701" s="143">
        <v>1385</v>
      </c>
      <c r="N701" s="293" t="str">
        <f t="shared" si="15"/>
        <v/>
      </c>
      <c r="O701" s="294"/>
    </row>
    <row r="702" spans="13:15">
      <c r="M702" s="143">
        <v>1387</v>
      </c>
      <c r="N702" s="293" t="str">
        <f t="shared" si="15"/>
        <v/>
      </c>
      <c r="O702" s="294"/>
    </row>
    <row r="703" spans="13:15">
      <c r="M703" s="143">
        <v>1389</v>
      </c>
      <c r="N703" s="293" t="str">
        <f t="shared" si="15"/>
        <v/>
      </c>
      <c r="O703" s="294"/>
    </row>
    <row r="704" spans="13:15">
      <c r="M704" s="143">
        <v>1391</v>
      </c>
      <c r="N704" s="293" t="str">
        <f t="shared" si="15"/>
        <v/>
      </c>
      <c r="O704" s="294"/>
    </row>
    <row r="705" spans="13:15" ht="15" customHeight="1">
      <c r="M705" s="143">
        <v>1393</v>
      </c>
      <c r="N705" s="293" t="str">
        <f t="shared" si="15"/>
        <v/>
      </c>
      <c r="O705" s="294"/>
    </row>
    <row r="706" spans="13:15">
      <c r="M706" s="143">
        <v>1395</v>
      </c>
      <c r="N706" s="293" t="str">
        <f t="shared" si="15"/>
        <v/>
      </c>
      <c r="O706" s="294"/>
    </row>
    <row r="707" spans="13:15">
      <c r="M707" s="143">
        <v>1397</v>
      </c>
      <c r="N707" s="293" t="str">
        <f t="shared" si="15"/>
        <v/>
      </c>
      <c r="O707" s="294"/>
    </row>
    <row r="708" spans="13:15" ht="15" customHeight="1">
      <c r="M708" s="143">
        <v>1399</v>
      </c>
      <c r="N708" s="293" t="str">
        <f t="shared" si="15"/>
        <v/>
      </c>
      <c r="O708" s="294"/>
    </row>
    <row r="709" spans="13:15">
      <c r="M709" s="143">
        <v>1401</v>
      </c>
      <c r="N709" s="293" t="str">
        <f t="shared" si="15"/>
        <v/>
      </c>
      <c r="O709" s="294"/>
    </row>
    <row r="710" spans="13:15">
      <c r="M710" s="143">
        <v>1403</v>
      </c>
      <c r="N710" s="293" t="str">
        <f t="shared" si="15"/>
        <v/>
      </c>
      <c r="O710" s="294"/>
    </row>
    <row r="711" spans="13:15">
      <c r="M711" s="143">
        <v>1405</v>
      </c>
      <c r="N711" s="293" t="str">
        <f t="shared" si="15"/>
        <v/>
      </c>
      <c r="O711" s="294"/>
    </row>
    <row r="712" spans="13:15">
      <c r="M712" s="143">
        <v>1407</v>
      </c>
      <c r="N712" s="293" t="str">
        <f t="shared" si="15"/>
        <v/>
      </c>
      <c r="O712" s="294"/>
    </row>
    <row r="713" spans="13:15">
      <c r="M713" s="143">
        <v>1409</v>
      </c>
      <c r="N713" s="293" t="str">
        <f t="shared" si="15"/>
        <v/>
      </c>
      <c r="O713" s="294"/>
    </row>
    <row r="714" spans="13:15">
      <c r="M714" s="143">
        <v>1411</v>
      </c>
      <c r="N714" s="293" t="str">
        <f t="shared" si="15"/>
        <v/>
      </c>
      <c r="O714" s="294"/>
    </row>
    <row r="715" spans="13:15">
      <c r="M715" s="143">
        <v>1413</v>
      </c>
      <c r="N715" s="293" t="str">
        <f t="shared" si="15"/>
        <v/>
      </c>
      <c r="O715" s="294"/>
    </row>
    <row r="716" spans="13:15">
      <c r="M716" s="143">
        <v>1415</v>
      </c>
      <c r="N716" s="293" t="str">
        <f t="shared" si="15"/>
        <v/>
      </c>
      <c r="O716" s="294"/>
    </row>
    <row r="717" spans="13:15">
      <c r="M717" s="143">
        <v>1417</v>
      </c>
      <c r="N717" s="293" t="str">
        <f t="shared" si="15"/>
        <v/>
      </c>
      <c r="O717" s="294"/>
    </row>
    <row r="718" spans="13:15">
      <c r="M718" s="143">
        <v>1419</v>
      </c>
      <c r="N718" s="293" t="str">
        <f t="shared" ref="N718:N781" si="16">IF(VLOOKUP($M718,学校番号,2,FALSE)="","",(VLOOKUP($M718,学校番号,2,FALSE)))</f>
        <v/>
      </c>
      <c r="O718" s="294"/>
    </row>
    <row r="719" spans="13:15">
      <c r="M719" s="143">
        <v>1421</v>
      </c>
      <c r="N719" s="293" t="str">
        <f t="shared" si="16"/>
        <v/>
      </c>
      <c r="O719" s="294"/>
    </row>
    <row r="720" spans="13:15">
      <c r="M720" s="143">
        <v>1423</v>
      </c>
      <c r="N720" s="293" t="str">
        <f t="shared" si="16"/>
        <v/>
      </c>
      <c r="O720" s="294"/>
    </row>
    <row r="721" spans="13:15">
      <c r="M721" s="143">
        <v>1425</v>
      </c>
      <c r="N721" s="293" t="str">
        <f t="shared" si="16"/>
        <v/>
      </c>
      <c r="O721" s="294"/>
    </row>
    <row r="722" spans="13:15">
      <c r="M722" s="143">
        <v>1427</v>
      </c>
      <c r="N722" s="293" t="str">
        <f t="shared" si="16"/>
        <v/>
      </c>
      <c r="O722" s="294"/>
    </row>
    <row r="723" spans="13:15">
      <c r="M723" s="143">
        <v>1429</v>
      </c>
      <c r="N723" s="293" t="str">
        <f t="shared" si="16"/>
        <v/>
      </c>
      <c r="O723" s="294"/>
    </row>
    <row r="724" spans="13:15">
      <c r="M724" s="143">
        <v>1431</v>
      </c>
      <c r="N724" s="293" t="str">
        <f t="shared" si="16"/>
        <v/>
      </c>
      <c r="O724" s="294"/>
    </row>
    <row r="725" spans="13:15">
      <c r="M725" s="143">
        <v>1433</v>
      </c>
      <c r="N725" s="293" t="str">
        <f t="shared" si="16"/>
        <v/>
      </c>
      <c r="O725" s="294"/>
    </row>
    <row r="726" spans="13:15">
      <c r="M726" s="143">
        <v>1435</v>
      </c>
      <c r="N726" s="293" t="str">
        <f t="shared" si="16"/>
        <v/>
      </c>
      <c r="O726" s="294"/>
    </row>
    <row r="727" spans="13:15">
      <c r="M727" s="143">
        <v>1437</v>
      </c>
      <c r="N727" s="293" t="str">
        <f t="shared" si="16"/>
        <v/>
      </c>
      <c r="O727" s="294"/>
    </row>
    <row r="728" spans="13:15">
      <c r="M728" s="143">
        <v>1439</v>
      </c>
      <c r="N728" s="293" t="str">
        <f t="shared" si="16"/>
        <v/>
      </c>
      <c r="O728" s="294"/>
    </row>
    <row r="729" spans="13:15">
      <c r="M729" s="143">
        <v>1441</v>
      </c>
      <c r="N729" s="293" t="str">
        <f t="shared" si="16"/>
        <v/>
      </c>
      <c r="O729" s="294"/>
    </row>
    <row r="730" spans="13:15">
      <c r="M730" s="143">
        <v>1443</v>
      </c>
      <c r="N730" s="293" t="str">
        <f t="shared" si="16"/>
        <v/>
      </c>
      <c r="O730" s="294"/>
    </row>
    <row r="731" spans="13:15">
      <c r="M731" s="143">
        <v>1445</v>
      </c>
      <c r="N731" s="293" t="str">
        <f t="shared" si="16"/>
        <v/>
      </c>
      <c r="O731" s="294"/>
    </row>
    <row r="732" spans="13:15">
      <c r="M732" s="143">
        <v>1447</v>
      </c>
      <c r="N732" s="293" t="str">
        <f t="shared" si="16"/>
        <v/>
      </c>
      <c r="O732" s="294"/>
    </row>
    <row r="733" spans="13:15">
      <c r="M733" s="143">
        <v>1449</v>
      </c>
      <c r="N733" s="293" t="str">
        <f t="shared" si="16"/>
        <v/>
      </c>
      <c r="O733" s="294"/>
    </row>
    <row r="734" spans="13:15">
      <c r="M734" s="143">
        <v>1451</v>
      </c>
      <c r="N734" s="293" t="str">
        <f t="shared" si="16"/>
        <v/>
      </c>
      <c r="O734" s="294"/>
    </row>
    <row r="735" spans="13:15">
      <c r="M735" s="143">
        <v>1453</v>
      </c>
      <c r="N735" s="293" t="str">
        <f t="shared" si="16"/>
        <v/>
      </c>
      <c r="O735" s="294"/>
    </row>
    <row r="736" spans="13:15">
      <c r="M736" s="143">
        <v>1455</v>
      </c>
      <c r="N736" s="293" t="str">
        <f t="shared" si="16"/>
        <v/>
      </c>
      <c r="O736" s="294"/>
    </row>
    <row r="737" spans="13:15">
      <c r="M737" s="143">
        <v>1457</v>
      </c>
      <c r="N737" s="293" t="str">
        <f t="shared" si="16"/>
        <v/>
      </c>
      <c r="O737" s="294"/>
    </row>
    <row r="738" spans="13:15">
      <c r="M738" s="143">
        <v>1459</v>
      </c>
      <c r="N738" s="293" t="str">
        <f t="shared" si="16"/>
        <v/>
      </c>
      <c r="O738" s="294"/>
    </row>
    <row r="739" spans="13:15">
      <c r="M739" s="143">
        <v>1461</v>
      </c>
      <c r="N739" s="293" t="str">
        <f t="shared" si="16"/>
        <v/>
      </c>
      <c r="O739" s="294"/>
    </row>
    <row r="740" spans="13:15">
      <c r="M740" s="143">
        <v>1463</v>
      </c>
      <c r="N740" s="293" t="str">
        <f t="shared" si="16"/>
        <v/>
      </c>
      <c r="O740" s="294"/>
    </row>
    <row r="741" spans="13:15">
      <c r="M741" s="143">
        <v>1465</v>
      </c>
      <c r="N741" s="293" t="str">
        <f t="shared" si="16"/>
        <v/>
      </c>
      <c r="O741" s="294"/>
    </row>
    <row r="742" spans="13:15">
      <c r="M742" s="143">
        <v>1467</v>
      </c>
      <c r="N742" s="293" t="str">
        <f t="shared" si="16"/>
        <v/>
      </c>
      <c r="O742" s="294"/>
    </row>
    <row r="743" spans="13:15">
      <c r="M743" s="143">
        <v>1469</v>
      </c>
      <c r="N743" s="293" t="str">
        <f t="shared" si="16"/>
        <v/>
      </c>
      <c r="O743" s="294"/>
    </row>
    <row r="744" spans="13:15">
      <c r="M744" s="143">
        <v>1471</v>
      </c>
      <c r="N744" s="293" t="str">
        <f t="shared" si="16"/>
        <v/>
      </c>
      <c r="O744" s="294"/>
    </row>
    <row r="745" spans="13:15">
      <c r="M745" s="143">
        <v>1473</v>
      </c>
      <c r="N745" s="293" t="str">
        <f t="shared" si="16"/>
        <v/>
      </c>
      <c r="O745" s="294"/>
    </row>
    <row r="746" spans="13:15">
      <c r="M746" s="143">
        <v>1475</v>
      </c>
      <c r="N746" s="293" t="str">
        <f t="shared" si="16"/>
        <v/>
      </c>
      <c r="O746" s="294"/>
    </row>
    <row r="747" spans="13:15">
      <c r="M747" s="143">
        <v>1477</v>
      </c>
      <c r="N747" s="293" t="str">
        <f t="shared" si="16"/>
        <v/>
      </c>
      <c r="O747" s="294"/>
    </row>
    <row r="748" spans="13:15">
      <c r="M748" s="143">
        <v>1479</v>
      </c>
      <c r="N748" s="293" t="str">
        <f t="shared" si="16"/>
        <v/>
      </c>
      <c r="O748" s="294"/>
    </row>
    <row r="749" spans="13:15">
      <c r="M749" s="143">
        <v>1481</v>
      </c>
      <c r="N749" s="293" t="str">
        <f t="shared" si="16"/>
        <v/>
      </c>
      <c r="O749" s="294"/>
    </row>
    <row r="750" spans="13:15">
      <c r="M750" s="143">
        <v>1483</v>
      </c>
      <c r="N750" s="293" t="str">
        <f t="shared" si="16"/>
        <v/>
      </c>
      <c r="O750" s="294"/>
    </row>
    <row r="751" spans="13:15">
      <c r="M751" s="143">
        <v>1485</v>
      </c>
      <c r="N751" s="293" t="str">
        <f t="shared" si="16"/>
        <v/>
      </c>
      <c r="O751" s="294"/>
    </row>
    <row r="752" spans="13:15">
      <c r="M752" s="143">
        <v>1487</v>
      </c>
      <c r="N752" s="293" t="str">
        <f t="shared" si="16"/>
        <v/>
      </c>
      <c r="O752" s="294"/>
    </row>
    <row r="753" spans="13:15">
      <c r="M753" s="143">
        <v>1489</v>
      </c>
      <c r="N753" s="293" t="str">
        <f t="shared" si="16"/>
        <v/>
      </c>
      <c r="O753" s="294"/>
    </row>
    <row r="754" spans="13:15">
      <c r="M754" s="143">
        <v>1491</v>
      </c>
      <c r="N754" s="293" t="str">
        <f t="shared" si="16"/>
        <v/>
      </c>
      <c r="O754" s="294"/>
    </row>
    <row r="755" spans="13:15">
      <c r="M755" s="143">
        <v>1493</v>
      </c>
      <c r="N755" s="293" t="str">
        <f t="shared" si="16"/>
        <v/>
      </c>
      <c r="O755" s="294"/>
    </row>
    <row r="756" spans="13:15">
      <c r="M756" s="143">
        <v>1495</v>
      </c>
      <c r="N756" s="293" t="str">
        <f t="shared" si="16"/>
        <v/>
      </c>
      <c r="O756" s="294"/>
    </row>
    <row r="757" spans="13:15">
      <c r="M757" s="143">
        <v>1497</v>
      </c>
      <c r="N757" s="293" t="str">
        <f t="shared" si="16"/>
        <v/>
      </c>
      <c r="O757" s="294"/>
    </row>
    <row r="758" spans="13:15">
      <c r="M758" s="143">
        <v>1499</v>
      </c>
      <c r="N758" s="293" t="str">
        <f t="shared" si="16"/>
        <v/>
      </c>
      <c r="O758" s="294"/>
    </row>
    <row r="759" spans="13:15">
      <c r="M759" s="143">
        <v>1501</v>
      </c>
      <c r="N759" s="293" t="str">
        <f t="shared" si="16"/>
        <v/>
      </c>
      <c r="O759" s="294"/>
    </row>
    <row r="760" spans="13:15">
      <c r="M760" s="143">
        <v>1503</v>
      </c>
      <c r="N760" s="293" t="str">
        <f t="shared" si="16"/>
        <v/>
      </c>
      <c r="O760" s="294"/>
    </row>
    <row r="761" spans="13:15">
      <c r="M761" s="143">
        <v>1505</v>
      </c>
      <c r="N761" s="293" t="str">
        <f t="shared" si="16"/>
        <v/>
      </c>
      <c r="O761" s="294"/>
    </row>
    <row r="762" spans="13:15">
      <c r="M762" s="143">
        <v>1507</v>
      </c>
      <c r="N762" s="293" t="str">
        <f t="shared" si="16"/>
        <v/>
      </c>
      <c r="O762" s="294"/>
    </row>
    <row r="763" spans="13:15">
      <c r="M763" s="143">
        <v>1509</v>
      </c>
      <c r="N763" s="293" t="str">
        <f t="shared" si="16"/>
        <v/>
      </c>
      <c r="O763" s="294"/>
    </row>
    <row r="764" spans="13:15">
      <c r="M764" s="143">
        <v>1511</v>
      </c>
      <c r="N764" s="293" t="str">
        <f t="shared" si="16"/>
        <v/>
      </c>
      <c r="O764" s="294"/>
    </row>
    <row r="765" spans="13:15">
      <c r="M765" s="143">
        <v>1513</v>
      </c>
      <c r="N765" s="293" t="str">
        <f t="shared" si="16"/>
        <v/>
      </c>
      <c r="O765" s="294"/>
    </row>
    <row r="766" spans="13:15">
      <c r="M766" s="143">
        <v>1515</v>
      </c>
      <c r="N766" s="293" t="str">
        <f t="shared" si="16"/>
        <v/>
      </c>
      <c r="O766" s="294"/>
    </row>
    <row r="767" spans="13:15">
      <c r="M767" s="143">
        <v>1517</v>
      </c>
      <c r="N767" s="293" t="str">
        <f t="shared" si="16"/>
        <v/>
      </c>
      <c r="O767" s="294"/>
    </row>
    <row r="768" spans="13:15">
      <c r="M768" s="143">
        <v>1519</v>
      </c>
      <c r="N768" s="293" t="str">
        <f t="shared" si="16"/>
        <v/>
      </c>
      <c r="O768" s="294"/>
    </row>
    <row r="769" spans="13:15">
      <c r="M769" s="143">
        <v>1521</v>
      </c>
      <c r="N769" s="293" t="str">
        <f t="shared" si="16"/>
        <v/>
      </c>
      <c r="O769" s="294"/>
    </row>
    <row r="770" spans="13:15">
      <c r="M770" s="143">
        <v>1523</v>
      </c>
      <c r="N770" s="293" t="str">
        <f t="shared" si="16"/>
        <v/>
      </c>
      <c r="O770" s="294"/>
    </row>
    <row r="771" spans="13:15">
      <c r="M771" s="143">
        <v>1525</v>
      </c>
      <c r="N771" s="293" t="str">
        <f t="shared" si="16"/>
        <v/>
      </c>
      <c r="O771" s="294"/>
    </row>
    <row r="772" spans="13:15">
      <c r="M772" s="143">
        <v>1527</v>
      </c>
      <c r="N772" s="293" t="str">
        <f t="shared" si="16"/>
        <v/>
      </c>
      <c r="O772" s="294"/>
    </row>
    <row r="773" spans="13:15">
      <c r="M773" s="143">
        <v>1529</v>
      </c>
      <c r="N773" s="293" t="str">
        <f t="shared" si="16"/>
        <v/>
      </c>
      <c r="O773" s="294"/>
    </row>
    <row r="774" spans="13:15">
      <c r="M774" s="143">
        <v>1531</v>
      </c>
      <c r="N774" s="293" t="str">
        <f t="shared" si="16"/>
        <v/>
      </c>
      <c r="O774" s="294"/>
    </row>
    <row r="775" spans="13:15">
      <c r="M775" s="143">
        <v>1533</v>
      </c>
      <c r="N775" s="293" t="str">
        <f t="shared" si="16"/>
        <v/>
      </c>
      <c r="O775" s="294"/>
    </row>
    <row r="776" spans="13:15">
      <c r="M776" s="143">
        <v>1535</v>
      </c>
      <c r="N776" s="293" t="str">
        <f t="shared" si="16"/>
        <v/>
      </c>
      <c r="O776" s="294"/>
    </row>
    <row r="777" spans="13:15">
      <c r="M777" s="143">
        <v>1537</v>
      </c>
      <c r="N777" s="293" t="str">
        <f t="shared" si="16"/>
        <v/>
      </c>
      <c r="O777" s="294"/>
    </row>
    <row r="778" spans="13:15">
      <c r="M778" s="143">
        <v>1539</v>
      </c>
      <c r="N778" s="293" t="str">
        <f t="shared" si="16"/>
        <v/>
      </c>
      <c r="O778" s="294"/>
    </row>
    <row r="779" spans="13:15">
      <c r="M779" s="143">
        <v>1541</v>
      </c>
      <c r="N779" s="293" t="str">
        <f t="shared" si="16"/>
        <v/>
      </c>
      <c r="O779" s="294"/>
    </row>
    <row r="780" spans="13:15">
      <c r="M780" s="143">
        <v>1543</v>
      </c>
      <c r="N780" s="293" t="str">
        <f t="shared" si="16"/>
        <v/>
      </c>
      <c r="O780" s="294"/>
    </row>
    <row r="781" spans="13:15">
      <c r="M781" s="143">
        <v>1545</v>
      </c>
      <c r="N781" s="293" t="str">
        <f t="shared" si="16"/>
        <v/>
      </c>
      <c r="O781" s="294"/>
    </row>
    <row r="782" spans="13:15">
      <c r="M782" s="143">
        <v>1547</v>
      </c>
      <c r="N782" s="293" t="str">
        <f t="shared" ref="N782:N845" si="17">IF(VLOOKUP($M782,学校番号,2,FALSE)="","",(VLOOKUP($M782,学校番号,2,FALSE)))</f>
        <v/>
      </c>
      <c r="O782" s="294"/>
    </row>
    <row r="783" spans="13:15">
      <c r="M783" s="143">
        <v>1549</v>
      </c>
      <c r="N783" s="293" t="str">
        <f t="shared" si="17"/>
        <v/>
      </c>
      <c r="O783" s="294"/>
    </row>
    <row r="784" spans="13:15">
      <c r="M784" s="143">
        <v>1551</v>
      </c>
      <c r="N784" s="293" t="str">
        <f t="shared" si="17"/>
        <v/>
      </c>
      <c r="O784" s="294"/>
    </row>
    <row r="785" spans="13:15">
      <c r="M785" s="143">
        <v>1553</v>
      </c>
      <c r="N785" s="293" t="str">
        <f t="shared" si="17"/>
        <v/>
      </c>
      <c r="O785" s="294"/>
    </row>
    <row r="786" spans="13:15">
      <c r="M786" s="143">
        <v>1555</v>
      </c>
      <c r="N786" s="293" t="str">
        <f t="shared" si="17"/>
        <v/>
      </c>
      <c r="O786" s="294"/>
    </row>
    <row r="787" spans="13:15">
      <c r="M787" s="143">
        <v>1557</v>
      </c>
      <c r="N787" s="293" t="str">
        <f t="shared" si="17"/>
        <v/>
      </c>
      <c r="O787" s="294"/>
    </row>
    <row r="788" spans="13:15">
      <c r="M788" s="143">
        <v>1559</v>
      </c>
      <c r="N788" s="293" t="str">
        <f t="shared" si="17"/>
        <v/>
      </c>
      <c r="O788" s="294"/>
    </row>
    <row r="789" spans="13:15">
      <c r="M789" s="143">
        <v>1561</v>
      </c>
      <c r="N789" s="293" t="str">
        <f t="shared" si="17"/>
        <v/>
      </c>
      <c r="O789" s="294"/>
    </row>
    <row r="790" spans="13:15">
      <c r="M790" s="143">
        <v>1563</v>
      </c>
      <c r="N790" s="293" t="str">
        <f t="shared" si="17"/>
        <v/>
      </c>
      <c r="O790" s="294"/>
    </row>
    <row r="791" spans="13:15">
      <c r="M791" s="143">
        <v>1565</v>
      </c>
      <c r="N791" s="293" t="str">
        <f t="shared" si="17"/>
        <v/>
      </c>
      <c r="O791" s="294"/>
    </row>
    <row r="792" spans="13:15">
      <c r="M792" s="143">
        <v>1567</v>
      </c>
      <c r="N792" s="293" t="str">
        <f t="shared" si="17"/>
        <v/>
      </c>
      <c r="O792" s="294"/>
    </row>
    <row r="793" spans="13:15">
      <c r="M793" s="143">
        <v>1569</v>
      </c>
      <c r="N793" s="293" t="str">
        <f t="shared" si="17"/>
        <v/>
      </c>
      <c r="O793" s="294"/>
    </row>
    <row r="794" spans="13:15">
      <c r="M794" s="143">
        <v>1571</v>
      </c>
      <c r="N794" s="293" t="str">
        <f t="shared" si="17"/>
        <v/>
      </c>
      <c r="O794" s="294"/>
    </row>
    <row r="795" spans="13:15">
      <c r="M795" s="143">
        <v>1573</v>
      </c>
      <c r="N795" s="293" t="str">
        <f t="shared" si="17"/>
        <v/>
      </c>
      <c r="O795" s="294"/>
    </row>
    <row r="796" spans="13:15">
      <c r="M796" s="143">
        <v>1575</v>
      </c>
      <c r="N796" s="293" t="str">
        <f t="shared" si="17"/>
        <v/>
      </c>
      <c r="O796" s="294"/>
    </row>
    <row r="797" spans="13:15">
      <c r="M797" s="143">
        <v>1577</v>
      </c>
      <c r="N797" s="293" t="str">
        <f t="shared" si="17"/>
        <v/>
      </c>
      <c r="O797" s="294"/>
    </row>
    <row r="798" spans="13:15">
      <c r="M798" s="143">
        <v>1579</v>
      </c>
      <c r="N798" s="293" t="str">
        <f t="shared" si="17"/>
        <v/>
      </c>
      <c r="O798" s="294"/>
    </row>
    <row r="799" spans="13:15">
      <c r="M799" s="143">
        <v>1581</v>
      </c>
      <c r="N799" s="293" t="str">
        <f t="shared" si="17"/>
        <v/>
      </c>
      <c r="O799" s="294"/>
    </row>
    <row r="800" spans="13:15">
      <c r="M800" s="143">
        <v>1583</v>
      </c>
      <c r="N800" s="293" t="str">
        <f t="shared" si="17"/>
        <v/>
      </c>
      <c r="O800" s="294"/>
    </row>
    <row r="801" spans="13:15">
      <c r="M801" s="143">
        <v>1585</v>
      </c>
      <c r="N801" s="293" t="str">
        <f t="shared" si="17"/>
        <v/>
      </c>
      <c r="O801" s="294"/>
    </row>
    <row r="802" spans="13:15">
      <c r="M802" s="143">
        <v>1587</v>
      </c>
      <c r="N802" s="293" t="str">
        <f t="shared" si="17"/>
        <v/>
      </c>
      <c r="O802" s="294"/>
    </row>
    <row r="803" spans="13:15">
      <c r="M803" s="143">
        <v>1589</v>
      </c>
      <c r="N803" s="293" t="str">
        <f t="shared" si="17"/>
        <v/>
      </c>
      <c r="O803" s="294"/>
    </row>
    <row r="804" spans="13:15">
      <c r="M804" s="143">
        <v>1591</v>
      </c>
      <c r="N804" s="293" t="str">
        <f t="shared" si="17"/>
        <v/>
      </c>
      <c r="O804" s="294"/>
    </row>
    <row r="805" spans="13:15">
      <c r="M805" s="143">
        <v>1593</v>
      </c>
      <c r="N805" s="293" t="str">
        <f t="shared" si="17"/>
        <v/>
      </c>
      <c r="O805" s="294"/>
    </row>
    <row r="806" spans="13:15">
      <c r="M806" s="143">
        <v>1595</v>
      </c>
      <c r="N806" s="293" t="str">
        <f t="shared" si="17"/>
        <v/>
      </c>
      <c r="O806" s="294"/>
    </row>
    <row r="807" spans="13:15">
      <c r="M807" s="143">
        <v>1597</v>
      </c>
      <c r="N807" s="293" t="str">
        <f t="shared" si="17"/>
        <v/>
      </c>
      <c r="O807" s="294"/>
    </row>
    <row r="808" spans="13:15">
      <c r="M808" s="143">
        <v>1599</v>
      </c>
      <c r="N808" s="293" t="str">
        <f t="shared" si="17"/>
        <v/>
      </c>
      <c r="O808" s="294"/>
    </row>
    <row r="809" spans="13:15">
      <c r="M809" s="143">
        <v>1601</v>
      </c>
      <c r="N809" s="293" t="str">
        <f t="shared" si="17"/>
        <v/>
      </c>
      <c r="O809" s="294"/>
    </row>
    <row r="810" spans="13:15">
      <c r="M810" s="143">
        <v>1603</v>
      </c>
      <c r="N810" s="293" t="str">
        <f t="shared" si="17"/>
        <v/>
      </c>
      <c r="O810" s="294"/>
    </row>
    <row r="811" spans="13:15">
      <c r="M811" s="143">
        <v>1605</v>
      </c>
      <c r="N811" s="293" t="str">
        <f t="shared" si="17"/>
        <v/>
      </c>
      <c r="O811" s="294"/>
    </row>
    <row r="812" spans="13:15">
      <c r="M812" s="143">
        <v>1607</v>
      </c>
      <c r="N812" s="293" t="str">
        <f t="shared" si="17"/>
        <v/>
      </c>
      <c r="O812" s="294"/>
    </row>
    <row r="813" spans="13:15">
      <c r="M813" s="143">
        <v>1609</v>
      </c>
      <c r="N813" s="293" t="str">
        <f t="shared" si="17"/>
        <v/>
      </c>
      <c r="O813" s="294"/>
    </row>
    <row r="814" spans="13:15">
      <c r="M814" s="143">
        <v>1611</v>
      </c>
      <c r="N814" s="293" t="str">
        <f t="shared" si="17"/>
        <v/>
      </c>
      <c r="O814" s="294"/>
    </row>
    <row r="815" spans="13:15">
      <c r="M815" s="143">
        <v>1613</v>
      </c>
      <c r="N815" s="293" t="str">
        <f t="shared" si="17"/>
        <v/>
      </c>
      <c r="O815" s="294"/>
    </row>
    <row r="816" spans="13:15">
      <c r="M816" s="143">
        <v>1615</v>
      </c>
      <c r="N816" s="293" t="str">
        <f t="shared" si="17"/>
        <v/>
      </c>
      <c r="O816" s="294"/>
    </row>
    <row r="817" spans="13:15">
      <c r="M817" s="143">
        <v>1617</v>
      </c>
      <c r="N817" s="293" t="str">
        <f t="shared" si="17"/>
        <v/>
      </c>
      <c r="O817" s="294"/>
    </row>
    <row r="818" spans="13:15">
      <c r="M818" s="143">
        <v>1619</v>
      </c>
      <c r="N818" s="293" t="str">
        <f t="shared" si="17"/>
        <v/>
      </c>
      <c r="O818" s="294"/>
    </row>
    <row r="819" spans="13:15">
      <c r="M819" s="143">
        <v>1621</v>
      </c>
      <c r="N819" s="293" t="str">
        <f t="shared" si="17"/>
        <v/>
      </c>
      <c r="O819" s="294"/>
    </row>
    <row r="820" spans="13:15">
      <c r="M820" s="143">
        <v>1623</v>
      </c>
      <c r="N820" s="293" t="str">
        <f t="shared" si="17"/>
        <v/>
      </c>
      <c r="O820" s="294"/>
    </row>
    <row r="821" spans="13:15">
      <c r="M821" s="143">
        <v>1625</v>
      </c>
      <c r="N821" s="293" t="str">
        <f t="shared" si="17"/>
        <v/>
      </c>
      <c r="O821" s="294"/>
    </row>
    <row r="822" spans="13:15">
      <c r="M822" s="143">
        <v>1627</v>
      </c>
      <c r="N822" s="293" t="str">
        <f t="shared" si="17"/>
        <v/>
      </c>
      <c r="O822" s="294"/>
    </row>
    <row r="823" spans="13:15">
      <c r="M823" s="143">
        <v>1629</v>
      </c>
      <c r="N823" s="293" t="str">
        <f t="shared" si="17"/>
        <v/>
      </c>
      <c r="O823" s="294"/>
    </row>
    <row r="824" spans="13:15">
      <c r="M824" s="143">
        <v>1631</v>
      </c>
      <c r="N824" s="293" t="str">
        <f t="shared" si="17"/>
        <v/>
      </c>
      <c r="O824" s="294"/>
    </row>
    <row r="825" spans="13:15">
      <c r="M825" s="143">
        <v>1633</v>
      </c>
      <c r="N825" s="293" t="str">
        <f t="shared" si="17"/>
        <v/>
      </c>
      <c r="O825" s="294"/>
    </row>
    <row r="826" spans="13:15">
      <c r="M826" s="143">
        <v>1635</v>
      </c>
      <c r="N826" s="293" t="str">
        <f t="shared" si="17"/>
        <v/>
      </c>
      <c r="O826" s="294"/>
    </row>
    <row r="827" spans="13:15">
      <c r="M827" s="143">
        <v>1637</v>
      </c>
      <c r="N827" s="293" t="str">
        <f t="shared" si="17"/>
        <v/>
      </c>
      <c r="O827" s="294"/>
    </row>
    <row r="828" spans="13:15">
      <c r="M828" s="143">
        <v>1639</v>
      </c>
      <c r="N828" s="293" t="str">
        <f t="shared" si="17"/>
        <v/>
      </c>
      <c r="O828" s="294"/>
    </row>
    <row r="829" spans="13:15">
      <c r="M829" s="143">
        <v>1641</v>
      </c>
      <c r="N829" s="293" t="str">
        <f t="shared" si="17"/>
        <v/>
      </c>
      <c r="O829" s="294"/>
    </row>
    <row r="830" spans="13:15">
      <c r="M830" s="143">
        <v>1643</v>
      </c>
      <c r="N830" s="293" t="str">
        <f t="shared" si="17"/>
        <v/>
      </c>
      <c r="O830" s="294"/>
    </row>
    <row r="831" spans="13:15">
      <c r="M831" s="143">
        <v>1645</v>
      </c>
      <c r="N831" s="293" t="str">
        <f t="shared" si="17"/>
        <v/>
      </c>
      <c r="O831" s="294"/>
    </row>
    <row r="832" spans="13:15">
      <c r="M832" s="143">
        <v>1647</v>
      </c>
      <c r="N832" s="293" t="str">
        <f t="shared" si="17"/>
        <v/>
      </c>
      <c r="O832" s="294"/>
    </row>
    <row r="833" spans="13:15">
      <c r="M833" s="143">
        <v>1649</v>
      </c>
      <c r="N833" s="293" t="str">
        <f t="shared" si="17"/>
        <v/>
      </c>
      <c r="O833" s="294"/>
    </row>
    <row r="834" spans="13:15">
      <c r="M834" s="143">
        <v>1651</v>
      </c>
      <c r="N834" s="293" t="str">
        <f t="shared" si="17"/>
        <v/>
      </c>
      <c r="O834" s="294"/>
    </row>
    <row r="835" spans="13:15">
      <c r="M835" s="143">
        <v>1653</v>
      </c>
      <c r="N835" s="293" t="str">
        <f t="shared" si="17"/>
        <v/>
      </c>
      <c r="O835" s="294"/>
    </row>
    <row r="836" spans="13:15">
      <c r="M836" s="143">
        <v>1655</v>
      </c>
      <c r="N836" s="293" t="str">
        <f t="shared" si="17"/>
        <v/>
      </c>
      <c r="O836" s="294"/>
    </row>
    <row r="837" spans="13:15">
      <c r="M837" s="143">
        <v>1657</v>
      </c>
      <c r="N837" s="293" t="str">
        <f t="shared" si="17"/>
        <v/>
      </c>
      <c r="O837" s="294"/>
    </row>
    <row r="838" spans="13:15">
      <c r="M838" s="143">
        <v>1659</v>
      </c>
      <c r="N838" s="293" t="str">
        <f t="shared" si="17"/>
        <v/>
      </c>
      <c r="O838" s="294"/>
    </row>
    <row r="839" spans="13:15">
      <c r="M839" s="143">
        <v>1661</v>
      </c>
      <c r="N839" s="293" t="str">
        <f t="shared" si="17"/>
        <v/>
      </c>
      <c r="O839" s="294"/>
    </row>
    <row r="840" spans="13:15">
      <c r="M840" s="143">
        <v>1663</v>
      </c>
      <c r="N840" s="293" t="str">
        <f t="shared" si="17"/>
        <v/>
      </c>
      <c r="O840" s="294"/>
    </row>
    <row r="841" spans="13:15">
      <c r="M841" s="143">
        <v>1665</v>
      </c>
      <c r="N841" s="293" t="str">
        <f t="shared" si="17"/>
        <v/>
      </c>
      <c r="O841" s="294"/>
    </row>
    <row r="842" spans="13:15">
      <c r="M842" s="143">
        <v>1667</v>
      </c>
      <c r="N842" s="293" t="str">
        <f t="shared" si="17"/>
        <v/>
      </c>
      <c r="O842" s="294"/>
    </row>
    <row r="843" spans="13:15">
      <c r="M843" s="143">
        <v>1669</v>
      </c>
      <c r="N843" s="293" t="str">
        <f t="shared" si="17"/>
        <v/>
      </c>
      <c r="O843" s="294"/>
    </row>
    <row r="844" spans="13:15">
      <c r="M844" s="143">
        <v>1671</v>
      </c>
      <c r="N844" s="293" t="str">
        <f t="shared" si="17"/>
        <v/>
      </c>
      <c r="O844" s="294"/>
    </row>
    <row r="845" spans="13:15">
      <c r="M845" s="143">
        <v>1673</v>
      </c>
      <c r="N845" s="293" t="str">
        <f t="shared" si="17"/>
        <v/>
      </c>
      <c r="O845" s="294"/>
    </row>
    <row r="846" spans="13:15">
      <c r="M846" s="143">
        <v>1675</v>
      </c>
      <c r="N846" s="293" t="str">
        <f t="shared" ref="N846:N909" si="18">IF(VLOOKUP($M846,学校番号,2,FALSE)="","",(VLOOKUP($M846,学校番号,2,FALSE)))</f>
        <v/>
      </c>
      <c r="O846" s="294"/>
    </row>
    <row r="847" spans="13:15">
      <c r="M847" s="143">
        <v>1677</v>
      </c>
      <c r="N847" s="293" t="str">
        <f t="shared" si="18"/>
        <v/>
      </c>
      <c r="O847" s="294"/>
    </row>
    <row r="848" spans="13:15">
      <c r="M848" s="143">
        <v>1679</v>
      </c>
      <c r="N848" s="293" t="str">
        <f t="shared" si="18"/>
        <v/>
      </c>
      <c r="O848" s="294"/>
    </row>
    <row r="849" spans="13:15">
      <c r="M849" s="143">
        <v>1681</v>
      </c>
      <c r="N849" s="293" t="str">
        <f t="shared" si="18"/>
        <v/>
      </c>
      <c r="O849" s="294"/>
    </row>
    <row r="850" spans="13:15">
      <c r="M850" s="143">
        <v>1683</v>
      </c>
      <c r="N850" s="293" t="str">
        <f t="shared" si="18"/>
        <v/>
      </c>
      <c r="O850" s="294"/>
    </row>
    <row r="851" spans="13:15">
      <c r="M851" s="143">
        <v>1685</v>
      </c>
      <c r="N851" s="293" t="str">
        <f t="shared" si="18"/>
        <v/>
      </c>
      <c r="O851" s="294"/>
    </row>
    <row r="852" spans="13:15">
      <c r="M852" s="143">
        <v>1687</v>
      </c>
      <c r="N852" s="293" t="str">
        <f t="shared" si="18"/>
        <v/>
      </c>
      <c r="O852" s="294"/>
    </row>
    <row r="853" spans="13:15">
      <c r="M853" s="143">
        <v>1689</v>
      </c>
      <c r="N853" s="293" t="str">
        <f t="shared" si="18"/>
        <v/>
      </c>
      <c r="O853" s="294"/>
    </row>
    <row r="854" spans="13:15">
      <c r="M854" s="143">
        <v>1691</v>
      </c>
      <c r="N854" s="293" t="str">
        <f t="shared" si="18"/>
        <v/>
      </c>
      <c r="O854" s="294"/>
    </row>
    <row r="855" spans="13:15">
      <c r="M855" s="143">
        <v>1693</v>
      </c>
      <c r="N855" s="293" t="str">
        <f t="shared" si="18"/>
        <v/>
      </c>
      <c r="O855" s="294"/>
    </row>
    <row r="856" spans="13:15">
      <c r="M856" s="143">
        <v>1695</v>
      </c>
      <c r="N856" s="293" t="str">
        <f t="shared" si="18"/>
        <v/>
      </c>
      <c r="O856" s="294"/>
    </row>
    <row r="857" spans="13:15">
      <c r="M857" s="143">
        <v>1697</v>
      </c>
      <c r="N857" s="293" t="str">
        <f t="shared" si="18"/>
        <v/>
      </c>
      <c r="O857" s="294"/>
    </row>
    <row r="858" spans="13:15">
      <c r="M858" s="143">
        <v>1699</v>
      </c>
      <c r="N858" s="293" t="str">
        <f t="shared" si="18"/>
        <v/>
      </c>
      <c r="O858" s="294"/>
    </row>
    <row r="859" spans="13:15">
      <c r="M859" s="143">
        <v>1701</v>
      </c>
      <c r="N859" s="293" t="str">
        <f t="shared" si="18"/>
        <v/>
      </c>
      <c r="O859" s="294"/>
    </row>
    <row r="860" spans="13:15">
      <c r="M860" s="143">
        <v>1703</v>
      </c>
      <c r="N860" s="293" t="str">
        <f t="shared" si="18"/>
        <v/>
      </c>
      <c r="O860" s="294"/>
    </row>
    <row r="861" spans="13:15">
      <c r="M861" s="143">
        <v>1705</v>
      </c>
      <c r="N861" s="293" t="str">
        <f t="shared" si="18"/>
        <v/>
      </c>
      <c r="O861" s="294"/>
    </row>
    <row r="862" spans="13:15">
      <c r="M862" s="143">
        <v>1707</v>
      </c>
      <c r="N862" s="293" t="str">
        <f t="shared" si="18"/>
        <v/>
      </c>
      <c r="O862" s="294"/>
    </row>
    <row r="863" spans="13:15">
      <c r="M863" s="143">
        <v>1709</v>
      </c>
      <c r="N863" s="293" t="str">
        <f t="shared" si="18"/>
        <v/>
      </c>
      <c r="O863" s="294"/>
    </row>
    <row r="864" spans="13:15">
      <c r="M864" s="143">
        <v>1711</v>
      </c>
      <c r="N864" s="293" t="str">
        <f t="shared" si="18"/>
        <v/>
      </c>
      <c r="O864" s="294"/>
    </row>
    <row r="865" spans="13:15">
      <c r="M865" s="143">
        <v>1713</v>
      </c>
      <c r="N865" s="293" t="str">
        <f t="shared" si="18"/>
        <v/>
      </c>
      <c r="O865" s="294"/>
    </row>
    <row r="866" spans="13:15">
      <c r="M866" s="143">
        <v>1715</v>
      </c>
      <c r="N866" s="293" t="str">
        <f t="shared" si="18"/>
        <v/>
      </c>
      <c r="O866" s="294"/>
    </row>
    <row r="867" spans="13:15">
      <c r="M867" s="143">
        <v>1717</v>
      </c>
      <c r="N867" s="293" t="str">
        <f t="shared" si="18"/>
        <v/>
      </c>
      <c r="O867" s="294"/>
    </row>
    <row r="868" spans="13:15">
      <c r="M868" s="143">
        <v>1719</v>
      </c>
      <c r="N868" s="293" t="str">
        <f t="shared" si="18"/>
        <v/>
      </c>
      <c r="O868" s="294"/>
    </row>
    <row r="869" spans="13:15">
      <c r="M869" s="143">
        <v>1721</v>
      </c>
      <c r="N869" s="293" t="str">
        <f t="shared" si="18"/>
        <v/>
      </c>
      <c r="O869" s="294"/>
    </row>
    <row r="870" spans="13:15">
      <c r="M870" s="143">
        <v>1723</v>
      </c>
      <c r="N870" s="293" t="str">
        <f t="shared" si="18"/>
        <v/>
      </c>
      <c r="O870" s="294"/>
    </row>
    <row r="871" spans="13:15">
      <c r="M871" s="143">
        <v>1725</v>
      </c>
      <c r="N871" s="293" t="str">
        <f t="shared" si="18"/>
        <v/>
      </c>
      <c r="O871" s="294"/>
    </row>
    <row r="872" spans="13:15">
      <c r="M872" s="143">
        <v>1727</v>
      </c>
      <c r="N872" s="293" t="str">
        <f t="shared" si="18"/>
        <v/>
      </c>
      <c r="O872" s="294"/>
    </row>
    <row r="873" spans="13:15">
      <c r="M873" s="143">
        <v>1729</v>
      </c>
      <c r="N873" s="293" t="str">
        <f t="shared" si="18"/>
        <v/>
      </c>
      <c r="O873" s="294"/>
    </row>
    <row r="874" spans="13:15">
      <c r="M874" s="143">
        <v>1731</v>
      </c>
      <c r="N874" s="293" t="str">
        <f t="shared" si="18"/>
        <v/>
      </c>
      <c r="O874" s="294"/>
    </row>
    <row r="875" spans="13:15">
      <c r="M875" s="143">
        <v>1733</v>
      </c>
      <c r="N875" s="293" t="str">
        <f t="shared" si="18"/>
        <v/>
      </c>
      <c r="O875" s="294"/>
    </row>
    <row r="876" spans="13:15">
      <c r="M876" s="143">
        <v>1735</v>
      </c>
      <c r="N876" s="293" t="str">
        <f t="shared" si="18"/>
        <v/>
      </c>
      <c r="O876" s="294"/>
    </row>
    <row r="877" spans="13:15">
      <c r="M877" s="143">
        <v>1737</v>
      </c>
      <c r="N877" s="293" t="str">
        <f t="shared" si="18"/>
        <v/>
      </c>
      <c r="O877" s="294"/>
    </row>
    <row r="878" spans="13:15">
      <c r="M878" s="143">
        <v>1739</v>
      </c>
      <c r="N878" s="293" t="str">
        <f t="shared" si="18"/>
        <v/>
      </c>
      <c r="O878" s="294"/>
    </row>
    <row r="879" spans="13:15">
      <c r="M879" s="143">
        <v>1741</v>
      </c>
      <c r="N879" s="293" t="str">
        <f t="shared" si="18"/>
        <v/>
      </c>
      <c r="O879" s="294"/>
    </row>
    <row r="880" spans="13:15">
      <c r="M880" s="143">
        <v>1743</v>
      </c>
      <c r="N880" s="293" t="str">
        <f t="shared" si="18"/>
        <v/>
      </c>
      <c r="O880" s="294"/>
    </row>
    <row r="881" spans="13:15">
      <c r="M881" s="143">
        <v>1745</v>
      </c>
      <c r="N881" s="293" t="str">
        <f t="shared" si="18"/>
        <v/>
      </c>
      <c r="O881" s="294"/>
    </row>
    <row r="882" spans="13:15">
      <c r="M882" s="143">
        <v>1747</v>
      </c>
      <c r="N882" s="293" t="str">
        <f t="shared" si="18"/>
        <v/>
      </c>
      <c r="O882" s="294"/>
    </row>
    <row r="883" spans="13:15">
      <c r="M883" s="143">
        <v>1749</v>
      </c>
      <c r="N883" s="293" t="str">
        <f t="shared" si="18"/>
        <v/>
      </c>
      <c r="O883" s="294"/>
    </row>
    <row r="884" spans="13:15">
      <c r="M884" s="143">
        <v>1751</v>
      </c>
      <c r="N884" s="293" t="str">
        <f t="shared" si="18"/>
        <v/>
      </c>
      <c r="O884" s="294"/>
    </row>
    <row r="885" spans="13:15">
      <c r="M885" s="143">
        <v>1753</v>
      </c>
      <c r="N885" s="293" t="str">
        <f t="shared" si="18"/>
        <v/>
      </c>
      <c r="O885" s="294"/>
    </row>
    <row r="886" spans="13:15">
      <c r="M886" s="143">
        <v>1755</v>
      </c>
      <c r="N886" s="293" t="str">
        <f t="shared" si="18"/>
        <v/>
      </c>
      <c r="O886" s="294"/>
    </row>
    <row r="887" spans="13:15">
      <c r="M887" s="143">
        <v>1757</v>
      </c>
      <c r="N887" s="293" t="str">
        <f t="shared" si="18"/>
        <v/>
      </c>
      <c r="O887" s="294"/>
    </row>
    <row r="888" spans="13:15">
      <c r="M888" s="143">
        <v>1759</v>
      </c>
      <c r="N888" s="293" t="str">
        <f t="shared" si="18"/>
        <v/>
      </c>
      <c r="O888" s="294"/>
    </row>
    <row r="889" spans="13:15">
      <c r="M889" s="143">
        <v>1761</v>
      </c>
      <c r="N889" s="293" t="str">
        <f t="shared" si="18"/>
        <v/>
      </c>
      <c r="O889" s="294"/>
    </row>
    <row r="890" spans="13:15">
      <c r="M890" s="143">
        <v>1763</v>
      </c>
      <c r="N890" s="293" t="str">
        <f t="shared" si="18"/>
        <v/>
      </c>
      <c r="O890" s="294"/>
    </row>
    <row r="891" spans="13:15">
      <c r="M891" s="143">
        <v>1765</v>
      </c>
      <c r="N891" s="293" t="str">
        <f t="shared" si="18"/>
        <v/>
      </c>
      <c r="O891" s="294"/>
    </row>
    <row r="892" spans="13:15">
      <c r="M892" s="143">
        <v>1767</v>
      </c>
      <c r="N892" s="293" t="str">
        <f t="shared" si="18"/>
        <v/>
      </c>
      <c r="O892" s="294"/>
    </row>
    <row r="893" spans="13:15">
      <c r="M893" s="143">
        <v>1769</v>
      </c>
      <c r="N893" s="293" t="str">
        <f t="shared" si="18"/>
        <v/>
      </c>
      <c r="O893" s="294"/>
    </row>
    <row r="894" spans="13:15">
      <c r="M894" s="143">
        <v>1771</v>
      </c>
      <c r="N894" s="293" t="str">
        <f t="shared" si="18"/>
        <v/>
      </c>
      <c r="O894" s="294"/>
    </row>
    <row r="895" spans="13:15">
      <c r="M895" s="143">
        <v>1773</v>
      </c>
      <c r="N895" s="293" t="str">
        <f t="shared" si="18"/>
        <v/>
      </c>
      <c r="O895" s="294"/>
    </row>
    <row r="896" spans="13:15">
      <c r="M896" s="143">
        <v>1775</v>
      </c>
      <c r="N896" s="293" t="str">
        <f t="shared" si="18"/>
        <v/>
      </c>
      <c r="O896" s="294"/>
    </row>
    <row r="897" spans="13:15">
      <c r="M897" s="143">
        <v>1777</v>
      </c>
      <c r="N897" s="293" t="str">
        <f t="shared" si="18"/>
        <v/>
      </c>
      <c r="O897" s="294"/>
    </row>
    <row r="898" spans="13:15">
      <c r="M898" s="143">
        <v>1779</v>
      </c>
      <c r="N898" s="293" t="str">
        <f t="shared" si="18"/>
        <v/>
      </c>
      <c r="O898" s="294"/>
    </row>
    <row r="899" spans="13:15">
      <c r="M899" s="143">
        <v>1781</v>
      </c>
      <c r="N899" s="293" t="str">
        <f t="shared" si="18"/>
        <v/>
      </c>
      <c r="O899" s="294"/>
    </row>
    <row r="900" spans="13:15">
      <c r="M900" s="143">
        <v>1783</v>
      </c>
      <c r="N900" s="293" t="str">
        <f t="shared" si="18"/>
        <v/>
      </c>
      <c r="O900" s="294"/>
    </row>
    <row r="901" spans="13:15">
      <c r="M901" s="143">
        <v>1785</v>
      </c>
      <c r="N901" s="293" t="str">
        <f t="shared" si="18"/>
        <v/>
      </c>
      <c r="O901" s="294"/>
    </row>
    <row r="902" spans="13:15">
      <c r="M902" s="143">
        <v>1787</v>
      </c>
      <c r="N902" s="293" t="str">
        <f t="shared" si="18"/>
        <v/>
      </c>
      <c r="O902" s="294"/>
    </row>
    <row r="903" spans="13:15">
      <c r="M903" s="143">
        <v>1789</v>
      </c>
      <c r="N903" s="293" t="str">
        <f t="shared" si="18"/>
        <v/>
      </c>
      <c r="O903" s="294"/>
    </row>
    <row r="904" spans="13:15">
      <c r="M904" s="143">
        <v>1791</v>
      </c>
      <c r="N904" s="293" t="str">
        <f t="shared" si="18"/>
        <v/>
      </c>
      <c r="O904" s="294"/>
    </row>
    <row r="905" spans="13:15">
      <c r="M905" s="143">
        <v>1793</v>
      </c>
      <c r="N905" s="293" t="str">
        <f t="shared" si="18"/>
        <v/>
      </c>
      <c r="O905" s="294"/>
    </row>
    <row r="906" spans="13:15">
      <c r="M906" s="143">
        <v>1795</v>
      </c>
      <c r="N906" s="293" t="str">
        <f t="shared" si="18"/>
        <v/>
      </c>
      <c r="O906" s="294"/>
    </row>
    <row r="907" spans="13:15">
      <c r="M907" s="143">
        <v>1797</v>
      </c>
      <c r="N907" s="293" t="str">
        <f t="shared" si="18"/>
        <v/>
      </c>
      <c r="O907" s="294"/>
    </row>
    <row r="908" spans="13:15">
      <c r="M908" s="143">
        <v>1799</v>
      </c>
      <c r="N908" s="293" t="str">
        <f t="shared" si="18"/>
        <v/>
      </c>
      <c r="O908" s="294"/>
    </row>
    <row r="909" spans="13:15">
      <c r="M909" s="143">
        <v>1801</v>
      </c>
      <c r="N909" s="293" t="str">
        <f t="shared" si="18"/>
        <v/>
      </c>
      <c r="O909" s="294"/>
    </row>
    <row r="910" spans="13:15">
      <c r="M910" s="143">
        <v>1803</v>
      </c>
      <c r="N910" s="293" t="str">
        <f t="shared" ref="N910:N973" si="19">IF(VLOOKUP($M910,学校番号,2,FALSE)="","",(VLOOKUP($M910,学校番号,2,FALSE)))</f>
        <v/>
      </c>
      <c r="O910" s="294"/>
    </row>
    <row r="911" spans="13:15">
      <c r="M911" s="143">
        <v>1805</v>
      </c>
      <c r="N911" s="293" t="str">
        <f t="shared" si="19"/>
        <v/>
      </c>
      <c r="O911" s="294"/>
    </row>
    <row r="912" spans="13:15">
      <c r="M912" s="143">
        <v>1807</v>
      </c>
      <c r="N912" s="293" t="str">
        <f t="shared" si="19"/>
        <v/>
      </c>
      <c r="O912" s="294"/>
    </row>
    <row r="913" spans="13:15">
      <c r="M913" s="143">
        <v>1809</v>
      </c>
      <c r="N913" s="293" t="str">
        <f t="shared" si="19"/>
        <v/>
      </c>
      <c r="O913" s="294"/>
    </row>
    <row r="914" spans="13:15">
      <c r="M914" s="143">
        <v>1811</v>
      </c>
      <c r="N914" s="293" t="str">
        <f t="shared" si="19"/>
        <v/>
      </c>
      <c r="O914" s="294"/>
    </row>
    <row r="915" spans="13:15">
      <c r="M915" s="143">
        <v>1813</v>
      </c>
      <c r="N915" s="293" t="str">
        <f t="shared" si="19"/>
        <v/>
      </c>
      <c r="O915" s="294"/>
    </row>
    <row r="916" spans="13:15">
      <c r="M916" s="143">
        <v>1815</v>
      </c>
      <c r="N916" s="293" t="str">
        <f t="shared" si="19"/>
        <v/>
      </c>
      <c r="O916" s="294"/>
    </row>
    <row r="917" spans="13:15">
      <c r="M917" s="143">
        <v>1817</v>
      </c>
      <c r="N917" s="293" t="str">
        <f t="shared" si="19"/>
        <v/>
      </c>
      <c r="O917" s="294"/>
    </row>
    <row r="918" spans="13:15">
      <c r="M918" s="143">
        <v>1819</v>
      </c>
      <c r="N918" s="293" t="str">
        <f t="shared" si="19"/>
        <v/>
      </c>
      <c r="O918" s="294"/>
    </row>
    <row r="919" spans="13:15">
      <c r="M919" s="143">
        <v>1821</v>
      </c>
      <c r="N919" s="293" t="str">
        <f t="shared" si="19"/>
        <v/>
      </c>
      <c r="O919" s="294"/>
    </row>
    <row r="920" spans="13:15">
      <c r="M920" s="143">
        <v>1823</v>
      </c>
      <c r="N920" s="293" t="str">
        <f t="shared" si="19"/>
        <v/>
      </c>
      <c r="O920" s="294"/>
    </row>
    <row r="921" spans="13:15">
      <c r="M921" s="143">
        <v>1825</v>
      </c>
      <c r="N921" s="293" t="str">
        <f t="shared" si="19"/>
        <v/>
      </c>
      <c r="O921" s="294"/>
    </row>
    <row r="922" spans="13:15">
      <c r="M922" s="143">
        <v>1827</v>
      </c>
      <c r="N922" s="293" t="str">
        <f t="shared" si="19"/>
        <v/>
      </c>
      <c r="O922" s="294"/>
    </row>
    <row r="923" spans="13:15">
      <c r="M923" s="143">
        <v>1829</v>
      </c>
      <c r="N923" s="293" t="str">
        <f t="shared" si="19"/>
        <v/>
      </c>
      <c r="O923" s="294"/>
    </row>
    <row r="924" spans="13:15">
      <c r="M924" s="143">
        <v>1831</v>
      </c>
      <c r="N924" s="293" t="str">
        <f t="shared" si="19"/>
        <v/>
      </c>
      <c r="O924" s="294"/>
    </row>
    <row r="925" spans="13:15">
      <c r="M925" s="143">
        <v>1833</v>
      </c>
      <c r="N925" s="293" t="str">
        <f t="shared" si="19"/>
        <v/>
      </c>
      <c r="O925" s="294"/>
    </row>
    <row r="926" spans="13:15">
      <c r="M926" s="143">
        <v>1835</v>
      </c>
      <c r="N926" s="293" t="str">
        <f t="shared" si="19"/>
        <v/>
      </c>
      <c r="O926" s="294"/>
    </row>
    <row r="927" spans="13:15">
      <c r="M927" s="143">
        <v>1837</v>
      </c>
      <c r="N927" s="293" t="str">
        <f t="shared" si="19"/>
        <v/>
      </c>
      <c r="O927" s="294"/>
    </row>
    <row r="928" spans="13:15">
      <c r="M928" s="143">
        <v>1839</v>
      </c>
      <c r="N928" s="293" t="str">
        <f t="shared" si="19"/>
        <v/>
      </c>
      <c r="O928" s="294"/>
    </row>
    <row r="929" spans="13:15">
      <c r="M929" s="143">
        <v>1841</v>
      </c>
      <c r="N929" s="293" t="str">
        <f t="shared" si="19"/>
        <v/>
      </c>
      <c r="O929" s="294"/>
    </row>
    <row r="930" spans="13:15">
      <c r="M930" s="143">
        <v>1843</v>
      </c>
      <c r="N930" s="293" t="str">
        <f t="shared" si="19"/>
        <v/>
      </c>
      <c r="O930" s="294"/>
    </row>
    <row r="931" spans="13:15">
      <c r="M931" s="143">
        <v>1845</v>
      </c>
      <c r="N931" s="293" t="str">
        <f t="shared" si="19"/>
        <v/>
      </c>
      <c r="O931" s="294"/>
    </row>
    <row r="932" spans="13:15">
      <c r="M932" s="143">
        <v>1847</v>
      </c>
      <c r="N932" s="293" t="str">
        <f t="shared" si="19"/>
        <v/>
      </c>
      <c r="O932" s="294"/>
    </row>
    <row r="933" spans="13:15">
      <c r="M933" s="143">
        <v>1849</v>
      </c>
      <c r="N933" s="293" t="str">
        <f t="shared" si="19"/>
        <v/>
      </c>
      <c r="O933" s="294"/>
    </row>
    <row r="934" spans="13:15">
      <c r="M934" s="143">
        <v>1851</v>
      </c>
      <c r="N934" s="293" t="str">
        <f t="shared" si="19"/>
        <v/>
      </c>
      <c r="O934" s="294"/>
    </row>
    <row r="935" spans="13:15">
      <c r="M935" s="143">
        <v>1853</v>
      </c>
      <c r="N935" s="293" t="str">
        <f t="shared" si="19"/>
        <v/>
      </c>
      <c r="O935" s="294"/>
    </row>
    <row r="936" spans="13:15">
      <c r="M936" s="143">
        <v>1855</v>
      </c>
      <c r="N936" s="293" t="str">
        <f t="shared" si="19"/>
        <v/>
      </c>
      <c r="O936" s="294"/>
    </row>
    <row r="937" spans="13:15">
      <c r="M937" s="143">
        <v>1857</v>
      </c>
      <c r="N937" s="293" t="str">
        <f t="shared" si="19"/>
        <v/>
      </c>
      <c r="O937" s="294"/>
    </row>
    <row r="938" spans="13:15">
      <c r="M938" s="143">
        <v>1859</v>
      </c>
      <c r="N938" s="293" t="str">
        <f t="shared" si="19"/>
        <v/>
      </c>
      <c r="O938" s="294"/>
    </row>
    <row r="939" spans="13:15">
      <c r="M939" s="143">
        <v>1861</v>
      </c>
      <c r="N939" s="293" t="str">
        <f t="shared" si="19"/>
        <v/>
      </c>
      <c r="O939" s="294"/>
    </row>
    <row r="940" spans="13:15">
      <c r="M940" s="143">
        <v>1863</v>
      </c>
      <c r="N940" s="293" t="str">
        <f t="shared" si="19"/>
        <v/>
      </c>
      <c r="O940" s="294"/>
    </row>
    <row r="941" spans="13:15">
      <c r="M941" s="143">
        <v>1865</v>
      </c>
      <c r="N941" s="293" t="str">
        <f t="shared" si="19"/>
        <v/>
      </c>
      <c r="O941" s="294"/>
    </row>
    <row r="942" spans="13:15">
      <c r="M942" s="143">
        <v>1867</v>
      </c>
      <c r="N942" s="293" t="str">
        <f t="shared" si="19"/>
        <v/>
      </c>
      <c r="O942" s="294"/>
    </row>
    <row r="943" spans="13:15">
      <c r="M943" s="143">
        <v>1869</v>
      </c>
      <c r="N943" s="293" t="str">
        <f t="shared" si="19"/>
        <v/>
      </c>
      <c r="O943" s="294"/>
    </row>
    <row r="944" spans="13:15">
      <c r="M944" s="143">
        <v>1871</v>
      </c>
      <c r="N944" s="293" t="str">
        <f t="shared" si="19"/>
        <v/>
      </c>
      <c r="O944" s="294"/>
    </row>
    <row r="945" spans="13:15">
      <c r="M945" s="143">
        <v>1873</v>
      </c>
      <c r="N945" s="293" t="str">
        <f t="shared" si="19"/>
        <v/>
      </c>
      <c r="O945" s="294"/>
    </row>
    <row r="946" spans="13:15">
      <c r="M946" s="143">
        <v>1875</v>
      </c>
      <c r="N946" s="293" t="str">
        <f t="shared" si="19"/>
        <v/>
      </c>
      <c r="O946" s="294"/>
    </row>
    <row r="947" spans="13:15">
      <c r="M947" s="143">
        <v>1877</v>
      </c>
      <c r="N947" s="293" t="str">
        <f t="shared" si="19"/>
        <v/>
      </c>
      <c r="O947" s="294"/>
    </row>
    <row r="948" spans="13:15">
      <c r="M948" s="143">
        <v>1879</v>
      </c>
      <c r="N948" s="293" t="str">
        <f t="shared" si="19"/>
        <v/>
      </c>
      <c r="O948" s="294"/>
    </row>
    <row r="949" spans="13:15">
      <c r="M949" s="143">
        <v>1881</v>
      </c>
      <c r="N949" s="293" t="str">
        <f t="shared" si="19"/>
        <v/>
      </c>
      <c r="O949" s="294"/>
    </row>
    <row r="950" spans="13:15">
      <c r="M950" s="143">
        <v>1883</v>
      </c>
      <c r="N950" s="293" t="str">
        <f t="shared" si="19"/>
        <v/>
      </c>
      <c r="O950" s="294"/>
    </row>
    <row r="951" spans="13:15">
      <c r="M951" s="143">
        <v>1885</v>
      </c>
      <c r="N951" s="293" t="str">
        <f t="shared" si="19"/>
        <v/>
      </c>
      <c r="O951" s="294"/>
    </row>
    <row r="952" spans="13:15">
      <c r="M952" s="143">
        <v>1887</v>
      </c>
      <c r="N952" s="293" t="str">
        <f t="shared" si="19"/>
        <v/>
      </c>
      <c r="O952" s="294"/>
    </row>
    <row r="953" spans="13:15">
      <c r="M953" s="143">
        <v>1889</v>
      </c>
      <c r="N953" s="293" t="str">
        <f t="shared" si="19"/>
        <v/>
      </c>
      <c r="O953" s="294"/>
    </row>
    <row r="954" spans="13:15">
      <c r="M954" s="143">
        <v>1891</v>
      </c>
      <c r="N954" s="293" t="str">
        <f t="shared" si="19"/>
        <v/>
      </c>
      <c r="O954" s="294"/>
    </row>
    <row r="955" spans="13:15">
      <c r="M955" s="143">
        <v>1893</v>
      </c>
      <c r="N955" s="293" t="str">
        <f t="shared" si="19"/>
        <v/>
      </c>
      <c r="O955" s="294"/>
    </row>
    <row r="956" spans="13:15">
      <c r="M956" s="143">
        <v>1895</v>
      </c>
      <c r="N956" s="293" t="str">
        <f t="shared" si="19"/>
        <v/>
      </c>
      <c r="O956" s="294"/>
    </row>
    <row r="957" spans="13:15">
      <c r="M957" s="143">
        <v>1897</v>
      </c>
      <c r="N957" s="293" t="str">
        <f t="shared" si="19"/>
        <v/>
      </c>
      <c r="O957" s="294"/>
    </row>
    <row r="958" spans="13:15">
      <c r="M958" s="143">
        <v>1899</v>
      </c>
      <c r="N958" s="293" t="str">
        <f t="shared" si="19"/>
        <v/>
      </c>
      <c r="O958" s="294"/>
    </row>
    <row r="959" spans="13:15">
      <c r="M959" s="143">
        <v>1901</v>
      </c>
      <c r="N959" s="293" t="str">
        <f t="shared" si="19"/>
        <v/>
      </c>
      <c r="O959" s="294"/>
    </row>
    <row r="960" spans="13:15">
      <c r="M960" s="143">
        <v>1903</v>
      </c>
      <c r="N960" s="293" t="str">
        <f t="shared" si="19"/>
        <v/>
      </c>
      <c r="O960" s="294"/>
    </row>
    <row r="961" spans="13:15">
      <c r="M961" s="143">
        <v>1905</v>
      </c>
      <c r="N961" s="293" t="str">
        <f t="shared" si="19"/>
        <v/>
      </c>
      <c r="O961" s="294"/>
    </row>
    <row r="962" spans="13:15">
      <c r="M962" s="143">
        <v>1907</v>
      </c>
      <c r="N962" s="293" t="str">
        <f t="shared" si="19"/>
        <v/>
      </c>
      <c r="O962" s="294"/>
    </row>
    <row r="963" spans="13:15">
      <c r="M963" s="143">
        <v>1909</v>
      </c>
      <c r="N963" s="293" t="str">
        <f t="shared" si="19"/>
        <v/>
      </c>
      <c r="O963" s="294"/>
    </row>
    <row r="964" spans="13:15">
      <c r="M964" s="143">
        <v>1911</v>
      </c>
      <c r="N964" s="293" t="str">
        <f t="shared" si="19"/>
        <v/>
      </c>
      <c r="O964" s="294"/>
    </row>
    <row r="965" spans="13:15">
      <c r="M965" s="143">
        <v>1913</v>
      </c>
      <c r="N965" s="293" t="str">
        <f t="shared" si="19"/>
        <v/>
      </c>
      <c r="O965" s="294"/>
    </row>
    <row r="966" spans="13:15">
      <c r="M966" s="143">
        <v>1915</v>
      </c>
      <c r="N966" s="293" t="str">
        <f t="shared" si="19"/>
        <v/>
      </c>
      <c r="O966" s="294"/>
    </row>
    <row r="967" spans="13:15">
      <c r="M967" s="143">
        <v>1917</v>
      </c>
      <c r="N967" s="293" t="str">
        <f t="shared" si="19"/>
        <v/>
      </c>
      <c r="O967" s="294"/>
    </row>
    <row r="968" spans="13:15">
      <c r="M968" s="143">
        <v>1919</v>
      </c>
      <c r="N968" s="293" t="str">
        <f t="shared" si="19"/>
        <v/>
      </c>
      <c r="O968" s="294"/>
    </row>
    <row r="969" spans="13:15">
      <c r="M969" s="143">
        <v>1921</v>
      </c>
      <c r="N969" s="293" t="str">
        <f t="shared" si="19"/>
        <v/>
      </c>
      <c r="O969" s="294"/>
    </row>
    <row r="970" spans="13:15">
      <c r="M970" s="143">
        <v>1923</v>
      </c>
      <c r="N970" s="293" t="str">
        <f t="shared" si="19"/>
        <v/>
      </c>
      <c r="O970" s="294"/>
    </row>
    <row r="971" spans="13:15">
      <c r="M971" s="143">
        <v>1925</v>
      </c>
      <c r="N971" s="293" t="str">
        <f t="shared" si="19"/>
        <v/>
      </c>
      <c r="O971" s="294"/>
    </row>
    <row r="972" spans="13:15">
      <c r="M972" s="143">
        <v>1927</v>
      </c>
      <c r="N972" s="293" t="str">
        <f t="shared" si="19"/>
        <v/>
      </c>
      <c r="O972" s="294"/>
    </row>
    <row r="973" spans="13:15">
      <c r="M973" s="143">
        <v>1929</v>
      </c>
      <c r="N973" s="293" t="str">
        <f t="shared" si="19"/>
        <v/>
      </c>
      <c r="O973" s="294"/>
    </row>
    <row r="974" spans="13:15">
      <c r="M974" s="143">
        <v>1931</v>
      </c>
      <c r="N974" s="293" t="str">
        <f t="shared" ref="N974:N1037" si="20">IF(VLOOKUP($M974,学校番号,2,FALSE)="","",(VLOOKUP($M974,学校番号,2,FALSE)))</f>
        <v/>
      </c>
      <c r="O974" s="294"/>
    </row>
    <row r="975" spans="13:15">
      <c r="M975" s="143">
        <v>1933</v>
      </c>
      <c r="N975" s="293" t="str">
        <f t="shared" si="20"/>
        <v/>
      </c>
      <c r="O975" s="294"/>
    </row>
    <row r="976" spans="13:15">
      <c r="M976" s="143">
        <v>1935</v>
      </c>
      <c r="N976" s="293" t="str">
        <f t="shared" si="20"/>
        <v/>
      </c>
      <c r="O976" s="294"/>
    </row>
    <row r="977" spans="13:15">
      <c r="M977" s="143">
        <v>1937</v>
      </c>
      <c r="N977" s="293" t="str">
        <f t="shared" si="20"/>
        <v/>
      </c>
      <c r="O977" s="294"/>
    </row>
    <row r="978" spans="13:15">
      <c r="M978" s="143">
        <v>1939</v>
      </c>
      <c r="N978" s="293" t="str">
        <f t="shared" si="20"/>
        <v/>
      </c>
      <c r="O978" s="294"/>
    </row>
    <row r="979" spans="13:15">
      <c r="M979" s="143">
        <v>1941</v>
      </c>
      <c r="N979" s="293" t="str">
        <f t="shared" si="20"/>
        <v/>
      </c>
      <c r="O979" s="294"/>
    </row>
    <row r="980" spans="13:15">
      <c r="M980" s="143">
        <v>1943</v>
      </c>
      <c r="N980" s="293" t="str">
        <f t="shared" si="20"/>
        <v/>
      </c>
      <c r="O980" s="294"/>
    </row>
    <row r="981" spans="13:15">
      <c r="M981" s="143">
        <v>1945</v>
      </c>
      <c r="N981" s="293" t="str">
        <f t="shared" si="20"/>
        <v/>
      </c>
      <c r="O981" s="294"/>
    </row>
    <row r="982" spans="13:15">
      <c r="M982" s="143">
        <v>1947</v>
      </c>
      <c r="N982" s="293" t="str">
        <f t="shared" si="20"/>
        <v/>
      </c>
      <c r="O982" s="294"/>
    </row>
    <row r="983" spans="13:15">
      <c r="M983" s="143">
        <v>1949</v>
      </c>
      <c r="N983" s="293" t="str">
        <f t="shared" si="20"/>
        <v/>
      </c>
      <c r="O983" s="294"/>
    </row>
    <row r="984" spans="13:15">
      <c r="M984" s="143">
        <v>1951</v>
      </c>
      <c r="N984" s="293" t="str">
        <f t="shared" si="20"/>
        <v/>
      </c>
      <c r="O984" s="294"/>
    </row>
    <row r="985" spans="13:15">
      <c r="M985" s="143">
        <v>1953</v>
      </c>
      <c r="N985" s="293" t="str">
        <f t="shared" si="20"/>
        <v/>
      </c>
      <c r="O985" s="294"/>
    </row>
    <row r="986" spans="13:15">
      <c r="M986" s="143">
        <v>1955</v>
      </c>
      <c r="N986" s="293" t="str">
        <f t="shared" si="20"/>
        <v/>
      </c>
      <c r="O986" s="294"/>
    </row>
    <row r="987" spans="13:15">
      <c r="M987" s="143">
        <v>1957</v>
      </c>
      <c r="N987" s="293" t="str">
        <f t="shared" si="20"/>
        <v/>
      </c>
      <c r="O987" s="294"/>
    </row>
    <row r="988" spans="13:15">
      <c r="M988" s="143">
        <v>1959</v>
      </c>
      <c r="N988" s="293" t="str">
        <f t="shared" si="20"/>
        <v/>
      </c>
      <c r="O988" s="294"/>
    </row>
    <row r="989" spans="13:15">
      <c r="M989" s="143">
        <v>1961</v>
      </c>
      <c r="N989" s="293" t="str">
        <f t="shared" si="20"/>
        <v/>
      </c>
      <c r="O989" s="294"/>
    </row>
    <row r="990" spans="13:15">
      <c r="M990" s="143">
        <v>1963</v>
      </c>
      <c r="N990" s="293" t="str">
        <f t="shared" si="20"/>
        <v/>
      </c>
      <c r="O990" s="294"/>
    </row>
    <row r="991" spans="13:15">
      <c r="M991" s="143">
        <v>1965</v>
      </c>
      <c r="N991" s="293" t="str">
        <f t="shared" si="20"/>
        <v/>
      </c>
      <c r="O991" s="294"/>
    </row>
    <row r="992" spans="13:15">
      <c r="M992" s="143">
        <v>1967</v>
      </c>
      <c r="N992" s="293" t="str">
        <f t="shared" si="20"/>
        <v/>
      </c>
      <c r="O992" s="294"/>
    </row>
    <row r="993" spans="13:15">
      <c r="M993" s="143">
        <v>1969</v>
      </c>
      <c r="N993" s="293" t="str">
        <f t="shared" si="20"/>
        <v/>
      </c>
      <c r="O993" s="294"/>
    </row>
    <row r="994" spans="13:15">
      <c r="M994" s="143">
        <v>1971</v>
      </c>
      <c r="N994" s="293" t="str">
        <f t="shared" si="20"/>
        <v/>
      </c>
      <c r="O994" s="294"/>
    </row>
    <row r="995" spans="13:15">
      <c r="M995" s="143">
        <v>1973</v>
      </c>
      <c r="N995" s="293" t="str">
        <f t="shared" si="20"/>
        <v/>
      </c>
      <c r="O995" s="294"/>
    </row>
    <row r="996" spans="13:15">
      <c r="M996" s="143">
        <v>1975</v>
      </c>
      <c r="N996" s="293" t="str">
        <f t="shared" si="20"/>
        <v/>
      </c>
      <c r="O996" s="294"/>
    </row>
    <row r="997" spans="13:15">
      <c r="M997" s="143">
        <v>1977</v>
      </c>
      <c r="N997" s="293" t="str">
        <f t="shared" si="20"/>
        <v/>
      </c>
      <c r="O997" s="294"/>
    </row>
    <row r="998" spans="13:15">
      <c r="M998" s="143">
        <v>1979</v>
      </c>
      <c r="N998" s="293" t="str">
        <f t="shared" si="20"/>
        <v/>
      </c>
      <c r="O998" s="294"/>
    </row>
    <row r="999" spans="13:15">
      <c r="M999" s="143">
        <v>1981</v>
      </c>
      <c r="N999" s="293" t="str">
        <f t="shared" si="20"/>
        <v/>
      </c>
      <c r="O999" s="294"/>
    </row>
    <row r="1000" spans="13:15">
      <c r="M1000" s="143">
        <v>1983</v>
      </c>
      <c r="N1000" s="293" t="str">
        <f t="shared" si="20"/>
        <v/>
      </c>
      <c r="O1000" s="294"/>
    </row>
    <row r="1001" spans="13:15">
      <c r="M1001" s="143">
        <v>1985</v>
      </c>
      <c r="N1001" s="293" t="str">
        <f t="shared" si="20"/>
        <v/>
      </c>
      <c r="O1001" s="294"/>
    </row>
    <row r="1002" spans="13:15">
      <c r="M1002" s="143">
        <v>1987</v>
      </c>
      <c r="N1002" s="293" t="str">
        <f t="shared" si="20"/>
        <v/>
      </c>
      <c r="O1002" s="294"/>
    </row>
    <row r="1003" spans="13:15">
      <c r="M1003" s="143">
        <v>1989</v>
      </c>
      <c r="N1003" s="293" t="str">
        <f t="shared" si="20"/>
        <v/>
      </c>
      <c r="O1003" s="294"/>
    </row>
    <row r="1004" spans="13:15">
      <c r="M1004" s="143">
        <v>1991</v>
      </c>
      <c r="N1004" s="293" t="str">
        <f t="shared" si="20"/>
        <v/>
      </c>
      <c r="O1004" s="294"/>
    </row>
    <row r="1005" spans="13:15">
      <c r="M1005" s="143">
        <v>1993</v>
      </c>
      <c r="N1005" s="293" t="str">
        <f t="shared" si="20"/>
        <v/>
      </c>
      <c r="O1005" s="294"/>
    </row>
    <row r="1006" spans="13:15">
      <c r="M1006" s="143">
        <v>1995</v>
      </c>
      <c r="N1006" s="293" t="str">
        <f t="shared" si="20"/>
        <v/>
      </c>
      <c r="O1006" s="294"/>
    </row>
    <row r="1007" spans="13:15">
      <c r="M1007" s="143">
        <v>1997</v>
      </c>
      <c r="N1007" s="293" t="str">
        <f t="shared" si="20"/>
        <v/>
      </c>
      <c r="O1007" s="294"/>
    </row>
    <row r="1008" spans="13:15">
      <c r="M1008" s="143">
        <v>1999</v>
      </c>
      <c r="N1008" s="293" t="str">
        <f t="shared" si="20"/>
        <v/>
      </c>
      <c r="O1008" s="294"/>
    </row>
    <row r="1009" spans="13:15">
      <c r="M1009" s="143">
        <v>2001</v>
      </c>
      <c r="N1009" s="293" t="str">
        <f t="shared" si="20"/>
        <v>HappinessAC</v>
      </c>
      <c r="O1009" s="294"/>
    </row>
    <row r="1010" spans="13:15">
      <c r="M1010" s="143">
        <v>2003</v>
      </c>
      <c r="N1010" s="293" t="str">
        <f t="shared" si="20"/>
        <v>横浜AC</v>
      </c>
      <c r="O1010" s="294"/>
    </row>
    <row r="1011" spans="13:15">
      <c r="M1011" s="143">
        <v>2005</v>
      </c>
      <c r="N1011" s="293" t="str">
        <f t="shared" si="20"/>
        <v>NSAA</v>
      </c>
      <c r="O1011" s="294"/>
    </row>
    <row r="1012" spans="13:15">
      <c r="M1012" s="143">
        <v>2007</v>
      </c>
      <c r="N1012" s="293" t="str">
        <f t="shared" si="20"/>
        <v>SWAC横浜</v>
      </c>
      <c r="O1012" s="294"/>
    </row>
    <row r="1013" spans="13:15">
      <c r="M1013" s="143">
        <v>2009</v>
      </c>
      <c r="N1013" s="293" t="str">
        <f t="shared" si="20"/>
        <v>DeNA RA</v>
      </c>
      <c r="O1013" s="294"/>
    </row>
    <row r="1014" spans="13:15">
      <c r="M1014" s="143">
        <v>2011</v>
      </c>
      <c r="N1014" s="293" t="str">
        <f t="shared" si="20"/>
        <v>ベイキッズ横浜</v>
      </c>
      <c r="O1014" s="294"/>
    </row>
    <row r="1015" spans="13:15">
      <c r="M1015" s="143">
        <v>2013</v>
      </c>
      <c r="N1015" s="293" t="str">
        <f t="shared" si="20"/>
        <v>レオニダスRC</v>
      </c>
      <c r="O1015" s="294"/>
    </row>
    <row r="1016" spans="13:15">
      <c r="M1016" s="143">
        <v>2015</v>
      </c>
      <c r="N1016" s="293" t="str">
        <f t="shared" si="20"/>
        <v>ランベントSS</v>
      </c>
      <c r="O1016" s="294"/>
    </row>
    <row r="1017" spans="13:15">
      <c r="M1017" s="143">
        <v>2017</v>
      </c>
      <c r="N1017" s="293" t="str">
        <f t="shared" si="20"/>
        <v>BEAT AC</v>
      </c>
      <c r="O1017" s="294"/>
    </row>
    <row r="1018" spans="13:15">
      <c r="M1018" s="143">
        <v>2019</v>
      </c>
      <c r="N1018" s="293" t="str">
        <f t="shared" si="20"/>
        <v>横浜BW</v>
      </c>
      <c r="O1018" s="294"/>
    </row>
    <row r="1019" spans="13:15">
      <c r="M1019" s="143">
        <v>2021</v>
      </c>
      <c r="N1019" s="293" t="str">
        <f t="shared" si="20"/>
        <v>あおばAC</v>
      </c>
      <c r="O1019" s="294"/>
    </row>
    <row r="1020" spans="13:15">
      <c r="M1020" s="143">
        <v>2023</v>
      </c>
      <c r="N1020" s="293" t="str">
        <f t="shared" si="20"/>
        <v/>
      </c>
      <c r="O1020" s="294"/>
    </row>
    <row r="1021" spans="13:15">
      <c r="M1021" s="143">
        <v>2025</v>
      </c>
      <c r="N1021" s="293" t="str">
        <f t="shared" si="20"/>
        <v/>
      </c>
      <c r="O1021" s="294"/>
    </row>
    <row r="1022" spans="13:15">
      <c r="M1022" s="143">
        <v>2027</v>
      </c>
      <c r="N1022" s="293" t="str">
        <f t="shared" si="20"/>
        <v/>
      </c>
      <c r="O1022" s="294"/>
    </row>
    <row r="1023" spans="13:15">
      <c r="M1023" s="143">
        <v>2029</v>
      </c>
      <c r="N1023" s="293" t="str">
        <f t="shared" si="20"/>
        <v/>
      </c>
      <c r="O1023" s="294"/>
    </row>
    <row r="1024" spans="13:15">
      <c r="M1024" s="143">
        <v>2031</v>
      </c>
      <c r="N1024" s="293" t="str">
        <f t="shared" si="20"/>
        <v/>
      </c>
      <c r="O1024" s="294"/>
    </row>
    <row r="1025" spans="13:15">
      <c r="M1025" s="143">
        <v>2033</v>
      </c>
      <c r="N1025" s="293" t="str">
        <f t="shared" si="20"/>
        <v/>
      </c>
      <c r="O1025" s="294"/>
    </row>
    <row r="1026" spans="13:15">
      <c r="M1026" s="143">
        <v>2035</v>
      </c>
      <c r="N1026" s="293" t="str">
        <f t="shared" si="20"/>
        <v/>
      </c>
      <c r="O1026" s="294"/>
    </row>
    <row r="1027" spans="13:15">
      <c r="M1027" s="143">
        <v>2037</v>
      </c>
      <c r="N1027" s="293" t="str">
        <f t="shared" si="20"/>
        <v/>
      </c>
      <c r="O1027" s="294"/>
    </row>
    <row r="1028" spans="13:15">
      <c r="M1028" s="143">
        <v>2039</v>
      </c>
      <c r="N1028" s="293" t="str">
        <f t="shared" si="20"/>
        <v/>
      </c>
      <c r="O1028" s="294"/>
    </row>
    <row r="1029" spans="13:15">
      <c r="M1029" s="143">
        <v>2041</v>
      </c>
      <c r="N1029" s="293" t="str">
        <f t="shared" si="20"/>
        <v/>
      </c>
      <c r="O1029" s="294"/>
    </row>
    <row r="1030" spans="13:15">
      <c r="M1030" s="143">
        <v>2043</v>
      </c>
      <c r="N1030" s="293" t="str">
        <f t="shared" si="20"/>
        <v/>
      </c>
      <c r="O1030" s="294"/>
    </row>
    <row r="1031" spans="13:15">
      <c r="M1031" s="143">
        <v>2045</v>
      </c>
      <c r="N1031" s="293" t="str">
        <f t="shared" si="20"/>
        <v/>
      </c>
      <c r="O1031" s="294"/>
    </row>
    <row r="1032" spans="13:15">
      <c r="M1032" s="143">
        <v>2047</v>
      </c>
      <c r="N1032" s="293" t="str">
        <f t="shared" si="20"/>
        <v/>
      </c>
      <c r="O1032" s="294"/>
    </row>
    <row r="1033" spans="13:15">
      <c r="M1033" s="143">
        <v>2049</v>
      </c>
      <c r="N1033" s="293" t="str">
        <f t="shared" si="20"/>
        <v/>
      </c>
      <c r="O1033" s="294"/>
    </row>
    <row r="1034" spans="13:15">
      <c r="M1034" s="143">
        <v>2051</v>
      </c>
      <c r="N1034" s="293" t="str">
        <f t="shared" si="20"/>
        <v/>
      </c>
      <c r="O1034" s="294"/>
    </row>
    <row r="1035" spans="13:15">
      <c r="M1035" s="143">
        <v>2053</v>
      </c>
      <c r="N1035" s="293" t="str">
        <f t="shared" si="20"/>
        <v/>
      </c>
      <c r="O1035" s="294"/>
    </row>
    <row r="1036" spans="13:15">
      <c r="M1036" s="143">
        <v>2055</v>
      </c>
      <c r="N1036" s="293" t="str">
        <f t="shared" si="20"/>
        <v/>
      </c>
      <c r="O1036" s="294"/>
    </row>
    <row r="1037" spans="13:15">
      <c r="M1037" s="143">
        <v>2057</v>
      </c>
      <c r="N1037" s="293" t="str">
        <f t="shared" si="20"/>
        <v/>
      </c>
      <c r="O1037" s="294"/>
    </row>
    <row r="1038" spans="13:15">
      <c r="M1038" s="143">
        <v>2059</v>
      </c>
      <c r="N1038" s="293" t="str">
        <f t="shared" ref="N1038:N1101" si="21">IF(VLOOKUP($M1038,学校番号,2,FALSE)="","",(VLOOKUP($M1038,学校番号,2,FALSE)))</f>
        <v/>
      </c>
      <c r="O1038" s="294"/>
    </row>
    <row r="1039" spans="13:15">
      <c r="M1039" s="143">
        <v>2061</v>
      </c>
      <c r="N1039" s="293" t="str">
        <f t="shared" si="21"/>
        <v/>
      </c>
      <c r="O1039" s="294"/>
    </row>
    <row r="1040" spans="13:15">
      <c r="M1040" s="143">
        <v>2063</v>
      </c>
      <c r="N1040" s="293" t="str">
        <f t="shared" si="21"/>
        <v/>
      </c>
      <c r="O1040" s="294"/>
    </row>
    <row r="1041" spans="13:15">
      <c r="M1041" s="143">
        <v>2065</v>
      </c>
      <c r="N1041" s="293" t="str">
        <f t="shared" si="21"/>
        <v/>
      </c>
      <c r="O1041" s="294"/>
    </row>
    <row r="1042" spans="13:15">
      <c r="M1042" s="143">
        <v>2067</v>
      </c>
      <c r="N1042" s="293" t="str">
        <f t="shared" si="21"/>
        <v/>
      </c>
      <c r="O1042" s="294"/>
    </row>
    <row r="1043" spans="13:15">
      <c r="M1043" s="143">
        <v>2069</v>
      </c>
      <c r="N1043" s="293" t="str">
        <f t="shared" si="21"/>
        <v/>
      </c>
      <c r="O1043" s="294"/>
    </row>
    <row r="1044" spans="13:15">
      <c r="M1044" s="143">
        <v>2071</v>
      </c>
      <c r="N1044" s="293" t="str">
        <f t="shared" si="21"/>
        <v/>
      </c>
      <c r="O1044" s="294"/>
    </row>
    <row r="1045" spans="13:15">
      <c r="M1045" s="143">
        <v>2073</v>
      </c>
      <c r="N1045" s="293" t="str">
        <f t="shared" si="21"/>
        <v/>
      </c>
      <c r="O1045" s="294"/>
    </row>
    <row r="1046" spans="13:15">
      <c r="M1046" s="143">
        <v>2075</v>
      </c>
      <c r="N1046" s="293" t="str">
        <f t="shared" si="21"/>
        <v/>
      </c>
      <c r="O1046" s="294"/>
    </row>
    <row r="1047" spans="13:15">
      <c r="M1047" s="143">
        <v>2077</v>
      </c>
      <c r="N1047" s="293" t="str">
        <f t="shared" si="21"/>
        <v/>
      </c>
      <c r="O1047" s="294"/>
    </row>
    <row r="1048" spans="13:15">
      <c r="M1048" s="143">
        <v>2079</v>
      </c>
      <c r="N1048" s="293" t="str">
        <f t="shared" si="21"/>
        <v/>
      </c>
      <c r="O1048" s="294"/>
    </row>
    <row r="1049" spans="13:15">
      <c r="M1049" s="143">
        <v>2081</v>
      </c>
      <c r="N1049" s="293" t="str">
        <f t="shared" si="21"/>
        <v/>
      </c>
      <c r="O1049" s="294"/>
    </row>
    <row r="1050" spans="13:15">
      <c r="M1050" s="143">
        <v>2083</v>
      </c>
      <c r="N1050" s="293" t="str">
        <f t="shared" si="21"/>
        <v/>
      </c>
      <c r="O1050" s="294"/>
    </row>
    <row r="1051" spans="13:15">
      <c r="M1051" s="143">
        <v>2085</v>
      </c>
      <c r="N1051" s="293" t="str">
        <f t="shared" si="21"/>
        <v/>
      </c>
      <c r="O1051" s="294"/>
    </row>
    <row r="1052" spans="13:15">
      <c r="M1052" s="143">
        <v>2087</v>
      </c>
      <c r="N1052" s="293" t="str">
        <f t="shared" si="21"/>
        <v/>
      </c>
      <c r="O1052" s="294"/>
    </row>
    <row r="1053" spans="13:15">
      <c r="M1053" s="143">
        <v>2089</v>
      </c>
      <c r="N1053" s="293" t="str">
        <f t="shared" si="21"/>
        <v/>
      </c>
      <c r="O1053" s="294"/>
    </row>
    <row r="1054" spans="13:15">
      <c r="M1054" s="143">
        <v>2091</v>
      </c>
      <c r="N1054" s="293" t="str">
        <f t="shared" si="21"/>
        <v/>
      </c>
      <c r="O1054" s="294"/>
    </row>
    <row r="1055" spans="13:15">
      <c r="M1055" s="143">
        <v>2093</v>
      </c>
      <c r="N1055" s="293" t="str">
        <f t="shared" si="21"/>
        <v/>
      </c>
      <c r="O1055" s="294"/>
    </row>
    <row r="1056" spans="13:15">
      <c r="M1056" s="143">
        <v>2095</v>
      </c>
      <c r="N1056" s="293" t="str">
        <f t="shared" si="21"/>
        <v/>
      </c>
      <c r="O1056" s="294"/>
    </row>
    <row r="1057" spans="13:15">
      <c r="M1057" s="143">
        <v>2097</v>
      </c>
      <c r="N1057" s="293" t="str">
        <f t="shared" si="21"/>
        <v/>
      </c>
      <c r="O1057" s="294"/>
    </row>
    <row r="1058" spans="13:15">
      <c r="M1058" s="143">
        <v>2099</v>
      </c>
      <c r="N1058" s="293" t="str">
        <f t="shared" si="21"/>
        <v/>
      </c>
      <c r="O1058" s="294"/>
    </row>
    <row r="1059" spans="13:15">
      <c r="M1059" s="143">
        <v>2101</v>
      </c>
      <c r="N1059" s="293" t="str">
        <f t="shared" si="21"/>
        <v/>
      </c>
      <c r="O1059" s="294"/>
    </row>
    <row r="1060" spans="13:15">
      <c r="M1060" s="143">
        <v>2103</v>
      </c>
      <c r="N1060" s="293" t="str">
        <f t="shared" si="21"/>
        <v/>
      </c>
      <c r="O1060" s="294"/>
    </row>
    <row r="1061" spans="13:15">
      <c r="M1061" s="143">
        <v>2105</v>
      </c>
      <c r="N1061" s="293" t="str">
        <f t="shared" si="21"/>
        <v/>
      </c>
      <c r="O1061" s="294"/>
    </row>
    <row r="1062" spans="13:15">
      <c r="M1062" s="143">
        <v>2107</v>
      </c>
      <c r="N1062" s="293" t="str">
        <f t="shared" si="21"/>
        <v/>
      </c>
      <c r="O1062" s="294"/>
    </row>
    <row r="1063" spans="13:15">
      <c r="M1063" s="143">
        <v>2109</v>
      </c>
      <c r="N1063" s="293" t="str">
        <f t="shared" si="21"/>
        <v/>
      </c>
      <c r="O1063" s="294"/>
    </row>
    <row r="1064" spans="13:15">
      <c r="M1064" s="143">
        <v>2111</v>
      </c>
      <c r="N1064" s="293" t="str">
        <f t="shared" si="21"/>
        <v/>
      </c>
      <c r="O1064" s="294"/>
    </row>
    <row r="1065" spans="13:15">
      <c r="M1065" s="143">
        <v>2113</v>
      </c>
      <c r="N1065" s="293" t="str">
        <f t="shared" si="21"/>
        <v/>
      </c>
      <c r="O1065" s="294"/>
    </row>
    <row r="1066" spans="13:15">
      <c r="M1066" s="143">
        <v>2115</v>
      </c>
      <c r="N1066" s="293" t="str">
        <f t="shared" si="21"/>
        <v/>
      </c>
      <c r="O1066" s="294"/>
    </row>
    <row r="1067" spans="13:15">
      <c r="M1067" s="143">
        <v>2117</v>
      </c>
      <c r="N1067" s="293" t="str">
        <f t="shared" si="21"/>
        <v/>
      </c>
      <c r="O1067" s="294"/>
    </row>
    <row r="1068" spans="13:15">
      <c r="M1068" s="143">
        <v>2119</v>
      </c>
      <c r="N1068" s="293" t="str">
        <f t="shared" si="21"/>
        <v/>
      </c>
      <c r="O1068" s="294"/>
    </row>
    <row r="1069" spans="13:15">
      <c r="M1069" s="143">
        <v>2121</v>
      </c>
      <c r="N1069" s="293" t="str">
        <f t="shared" si="21"/>
        <v/>
      </c>
      <c r="O1069" s="294"/>
    </row>
    <row r="1070" spans="13:15">
      <c r="M1070" s="143">
        <v>2123</v>
      </c>
      <c r="N1070" s="293" t="str">
        <f t="shared" si="21"/>
        <v/>
      </c>
      <c r="O1070" s="294"/>
    </row>
    <row r="1071" spans="13:15">
      <c r="M1071" s="143">
        <v>2125</v>
      </c>
      <c r="N1071" s="293" t="str">
        <f t="shared" si="21"/>
        <v/>
      </c>
      <c r="O1071" s="294"/>
    </row>
    <row r="1072" spans="13:15">
      <c r="M1072" s="143">
        <v>2127</v>
      </c>
      <c r="N1072" s="293" t="str">
        <f t="shared" si="21"/>
        <v/>
      </c>
      <c r="O1072" s="294"/>
    </row>
    <row r="1073" spans="13:15">
      <c r="M1073" s="143">
        <v>2129</v>
      </c>
      <c r="N1073" s="293" t="str">
        <f t="shared" si="21"/>
        <v/>
      </c>
      <c r="O1073" s="294"/>
    </row>
    <row r="1074" spans="13:15">
      <c r="M1074" s="143">
        <v>2131</v>
      </c>
      <c r="N1074" s="293" t="str">
        <f t="shared" si="21"/>
        <v/>
      </c>
      <c r="O1074" s="294"/>
    </row>
    <row r="1075" spans="13:15">
      <c r="M1075" s="143">
        <v>2133</v>
      </c>
      <c r="N1075" s="293" t="str">
        <f t="shared" si="21"/>
        <v/>
      </c>
      <c r="O1075" s="294"/>
    </row>
    <row r="1076" spans="13:15">
      <c r="M1076" s="143">
        <v>2135</v>
      </c>
      <c r="N1076" s="293" t="str">
        <f t="shared" si="21"/>
        <v/>
      </c>
      <c r="O1076" s="294"/>
    </row>
    <row r="1077" spans="13:15">
      <c r="M1077" s="143">
        <v>2137</v>
      </c>
      <c r="N1077" s="293" t="str">
        <f t="shared" si="21"/>
        <v/>
      </c>
      <c r="O1077" s="294"/>
    </row>
    <row r="1078" spans="13:15">
      <c r="M1078" s="143">
        <v>2139</v>
      </c>
      <c r="N1078" s="293" t="str">
        <f t="shared" si="21"/>
        <v/>
      </c>
      <c r="O1078" s="294"/>
    </row>
    <row r="1079" spans="13:15">
      <c r="M1079" s="143">
        <v>2141</v>
      </c>
      <c r="N1079" s="293" t="str">
        <f t="shared" si="21"/>
        <v/>
      </c>
      <c r="O1079" s="294"/>
    </row>
    <row r="1080" spans="13:15">
      <c r="M1080" s="143">
        <v>2143</v>
      </c>
      <c r="N1080" s="293" t="str">
        <f t="shared" si="21"/>
        <v/>
      </c>
      <c r="O1080" s="294"/>
    </row>
    <row r="1081" spans="13:15">
      <c r="M1081" s="143">
        <v>2145</v>
      </c>
      <c r="N1081" s="293" t="str">
        <f t="shared" si="21"/>
        <v/>
      </c>
      <c r="O1081" s="294"/>
    </row>
    <row r="1082" spans="13:15">
      <c r="M1082" s="143">
        <v>2147</v>
      </c>
      <c r="N1082" s="293" t="str">
        <f t="shared" si="21"/>
        <v/>
      </c>
      <c r="O1082" s="294"/>
    </row>
    <row r="1083" spans="13:15">
      <c r="M1083" s="143">
        <v>2149</v>
      </c>
      <c r="N1083" s="293" t="str">
        <f t="shared" si="21"/>
        <v/>
      </c>
      <c r="O1083" s="294"/>
    </row>
    <row r="1084" spans="13:15">
      <c r="M1084" s="143">
        <v>2151</v>
      </c>
      <c r="N1084" s="293" t="str">
        <f t="shared" si="21"/>
        <v/>
      </c>
      <c r="O1084" s="294"/>
    </row>
    <row r="1085" spans="13:15">
      <c r="M1085" s="143">
        <v>2153</v>
      </c>
      <c r="N1085" s="293" t="str">
        <f t="shared" si="21"/>
        <v/>
      </c>
      <c r="O1085" s="294"/>
    </row>
    <row r="1086" spans="13:15">
      <c r="M1086" s="143">
        <v>2155</v>
      </c>
      <c r="N1086" s="293" t="str">
        <f t="shared" si="21"/>
        <v/>
      </c>
      <c r="O1086" s="294"/>
    </row>
    <row r="1087" spans="13:15">
      <c r="M1087" s="143">
        <v>2157</v>
      </c>
      <c r="N1087" s="293" t="str">
        <f t="shared" si="21"/>
        <v/>
      </c>
      <c r="O1087" s="294"/>
    </row>
    <row r="1088" spans="13:15">
      <c r="M1088" s="143">
        <v>2159</v>
      </c>
      <c r="N1088" s="293" t="str">
        <f t="shared" si="21"/>
        <v/>
      </c>
      <c r="O1088" s="294"/>
    </row>
    <row r="1089" spans="13:15">
      <c r="M1089" s="143">
        <v>2161</v>
      </c>
      <c r="N1089" s="293" t="str">
        <f t="shared" si="21"/>
        <v/>
      </c>
      <c r="O1089" s="294"/>
    </row>
    <row r="1090" spans="13:15">
      <c r="M1090" s="143">
        <v>2163</v>
      </c>
      <c r="N1090" s="293" t="str">
        <f t="shared" si="21"/>
        <v/>
      </c>
      <c r="O1090" s="294"/>
    </row>
    <row r="1091" spans="13:15">
      <c r="M1091" s="143">
        <v>2165</v>
      </c>
      <c r="N1091" s="293" t="str">
        <f t="shared" si="21"/>
        <v/>
      </c>
      <c r="O1091" s="294"/>
    </row>
    <row r="1092" spans="13:15">
      <c r="M1092" s="143">
        <v>2167</v>
      </c>
      <c r="N1092" s="293" t="str">
        <f t="shared" si="21"/>
        <v/>
      </c>
      <c r="O1092" s="294"/>
    </row>
    <row r="1093" spans="13:15">
      <c r="M1093" s="143">
        <v>2169</v>
      </c>
      <c r="N1093" s="293" t="str">
        <f t="shared" si="21"/>
        <v/>
      </c>
      <c r="O1093" s="294"/>
    </row>
    <row r="1094" spans="13:15">
      <c r="M1094" s="143">
        <v>2171</v>
      </c>
      <c r="N1094" s="293" t="str">
        <f t="shared" si="21"/>
        <v/>
      </c>
      <c r="O1094" s="294"/>
    </row>
    <row r="1095" spans="13:15">
      <c r="M1095" s="143">
        <v>2173</v>
      </c>
      <c r="N1095" s="293" t="str">
        <f t="shared" si="21"/>
        <v/>
      </c>
      <c r="O1095" s="294"/>
    </row>
    <row r="1096" spans="13:15">
      <c r="M1096" s="143">
        <v>2175</v>
      </c>
      <c r="N1096" s="293" t="str">
        <f t="shared" si="21"/>
        <v/>
      </c>
      <c r="O1096" s="294"/>
    </row>
    <row r="1097" spans="13:15">
      <c r="M1097" s="143">
        <v>2177</v>
      </c>
      <c r="N1097" s="293" t="str">
        <f t="shared" si="21"/>
        <v/>
      </c>
      <c r="O1097" s="294"/>
    </row>
    <row r="1098" spans="13:15">
      <c r="M1098" s="143">
        <v>2179</v>
      </c>
      <c r="N1098" s="293" t="str">
        <f t="shared" si="21"/>
        <v/>
      </c>
      <c r="O1098" s="294"/>
    </row>
    <row r="1099" spans="13:15">
      <c r="M1099" s="143">
        <v>2181</v>
      </c>
      <c r="N1099" s="293" t="str">
        <f t="shared" si="21"/>
        <v/>
      </c>
      <c r="O1099" s="294"/>
    </row>
    <row r="1100" spans="13:15">
      <c r="M1100" s="143">
        <v>2183</v>
      </c>
      <c r="N1100" s="293" t="str">
        <f t="shared" si="21"/>
        <v/>
      </c>
      <c r="O1100" s="294"/>
    </row>
    <row r="1101" spans="13:15">
      <c r="M1101" s="143">
        <v>2185</v>
      </c>
      <c r="N1101" s="293" t="str">
        <f t="shared" si="21"/>
        <v/>
      </c>
      <c r="O1101" s="294"/>
    </row>
    <row r="1102" spans="13:15">
      <c r="M1102" s="143">
        <v>2187</v>
      </c>
      <c r="N1102" s="293" t="str">
        <f t="shared" ref="N1102:N1165" si="22">IF(VLOOKUP($M1102,学校番号,2,FALSE)="","",(VLOOKUP($M1102,学校番号,2,FALSE)))</f>
        <v/>
      </c>
      <c r="O1102" s="294"/>
    </row>
    <row r="1103" spans="13:15">
      <c r="M1103" s="143">
        <v>2189</v>
      </c>
      <c r="N1103" s="293" t="str">
        <f t="shared" si="22"/>
        <v/>
      </c>
      <c r="O1103" s="294"/>
    </row>
    <row r="1104" spans="13:15">
      <c r="M1104" s="143">
        <v>2191</v>
      </c>
      <c r="N1104" s="293" t="str">
        <f t="shared" si="22"/>
        <v/>
      </c>
      <c r="O1104" s="294"/>
    </row>
    <row r="1105" spans="13:15">
      <c r="M1105" s="143">
        <v>2193</v>
      </c>
      <c r="N1105" s="293" t="str">
        <f t="shared" si="22"/>
        <v/>
      </c>
      <c r="O1105" s="294"/>
    </row>
    <row r="1106" spans="13:15">
      <c r="M1106" s="143">
        <v>2195</v>
      </c>
      <c r="N1106" s="293" t="str">
        <f t="shared" si="22"/>
        <v/>
      </c>
      <c r="O1106" s="294"/>
    </row>
    <row r="1107" spans="13:15">
      <c r="M1107" s="143">
        <v>2197</v>
      </c>
      <c r="N1107" s="293" t="str">
        <f t="shared" si="22"/>
        <v/>
      </c>
      <c r="O1107" s="294"/>
    </row>
    <row r="1108" spans="13:15">
      <c r="M1108" s="143">
        <v>2199</v>
      </c>
      <c r="N1108" s="293" t="str">
        <f t="shared" si="22"/>
        <v/>
      </c>
      <c r="O1108" s="294"/>
    </row>
    <row r="1109" spans="13:15">
      <c r="M1109" s="143">
        <v>2201</v>
      </c>
      <c r="N1109" s="293" t="str">
        <f t="shared" si="22"/>
        <v/>
      </c>
      <c r="O1109" s="294"/>
    </row>
    <row r="1110" spans="13:15">
      <c r="M1110" s="143">
        <v>2203</v>
      </c>
      <c r="N1110" s="293" t="str">
        <f t="shared" si="22"/>
        <v/>
      </c>
      <c r="O1110" s="294"/>
    </row>
    <row r="1111" spans="13:15">
      <c r="M1111" s="143">
        <v>2205</v>
      </c>
      <c r="N1111" s="293" t="str">
        <f t="shared" si="22"/>
        <v/>
      </c>
      <c r="O1111" s="294"/>
    </row>
    <row r="1112" spans="13:15">
      <c r="M1112" s="143">
        <v>2207</v>
      </c>
      <c r="N1112" s="293" t="str">
        <f t="shared" si="22"/>
        <v/>
      </c>
      <c r="O1112" s="294"/>
    </row>
    <row r="1113" spans="13:15">
      <c r="M1113" s="143">
        <v>2209</v>
      </c>
      <c r="N1113" s="293" t="str">
        <f t="shared" si="22"/>
        <v/>
      </c>
      <c r="O1113" s="294"/>
    </row>
    <row r="1114" spans="13:15">
      <c r="M1114" s="143">
        <v>2211</v>
      </c>
      <c r="N1114" s="293" t="str">
        <f t="shared" si="22"/>
        <v/>
      </c>
      <c r="O1114" s="294"/>
    </row>
    <row r="1115" spans="13:15">
      <c r="M1115" s="143">
        <v>2213</v>
      </c>
      <c r="N1115" s="293" t="str">
        <f t="shared" si="22"/>
        <v/>
      </c>
      <c r="O1115" s="294"/>
    </row>
    <row r="1116" spans="13:15">
      <c r="M1116" s="143">
        <v>2215</v>
      </c>
      <c r="N1116" s="293" t="str">
        <f t="shared" si="22"/>
        <v/>
      </c>
      <c r="O1116" s="294"/>
    </row>
    <row r="1117" spans="13:15">
      <c r="M1117" s="143">
        <v>2217</v>
      </c>
      <c r="N1117" s="293" t="str">
        <f t="shared" si="22"/>
        <v/>
      </c>
      <c r="O1117" s="294"/>
    </row>
    <row r="1118" spans="13:15">
      <c r="M1118" s="143">
        <v>2219</v>
      </c>
      <c r="N1118" s="293" t="str">
        <f t="shared" si="22"/>
        <v/>
      </c>
      <c r="O1118" s="294"/>
    </row>
    <row r="1119" spans="13:15">
      <c r="M1119" s="143">
        <v>2221</v>
      </c>
      <c r="N1119" s="293" t="str">
        <f t="shared" si="22"/>
        <v/>
      </c>
      <c r="O1119" s="294"/>
    </row>
    <row r="1120" spans="13:15">
      <c r="M1120" s="143">
        <v>2223</v>
      </c>
      <c r="N1120" s="293" t="str">
        <f t="shared" si="22"/>
        <v/>
      </c>
      <c r="O1120" s="294"/>
    </row>
    <row r="1121" spans="13:15">
      <c r="M1121" s="143">
        <v>2225</v>
      </c>
      <c r="N1121" s="293" t="str">
        <f t="shared" si="22"/>
        <v/>
      </c>
      <c r="O1121" s="294"/>
    </row>
    <row r="1122" spans="13:15">
      <c r="M1122" s="143">
        <v>2227</v>
      </c>
      <c r="N1122" s="293" t="str">
        <f t="shared" si="22"/>
        <v/>
      </c>
      <c r="O1122" s="294"/>
    </row>
    <row r="1123" spans="13:15">
      <c r="M1123" s="143">
        <v>2229</v>
      </c>
      <c r="N1123" s="293" t="str">
        <f t="shared" si="22"/>
        <v/>
      </c>
      <c r="O1123" s="294"/>
    </row>
    <row r="1124" spans="13:15">
      <c r="M1124" s="143">
        <v>2231</v>
      </c>
      <c r="N1124" s="293" t="str">
        <f t="shared" si="22"/>
        <v/>
      </c>
      <c r="O1124" s="294"/>
    </row>
    <row r="1125" spans="13:15">
      <c r="M1125" s="143">
        <v>2233</v>
      </c>
      <c r="N1125" s="293" t="str">
        <f t="shared" si="22"/>
        <v/>
      </c>
      <c r="O1125" s="294"/>
    </row>
    <row r="1126" spans="13:15">
      <c r="M1126" s="143">
        <v>2235</v>
      </c>
      <c r="N1126" s="293" t="str">
        <f t="shared" si="22"/>
        <v/>
      </c>
      <c r="O1126" s="294"/>
    </row>
    <row r="1127" spans="13:15">
      <c r="M1127" s="143">
        <v>2237</v>
      </c>
      <c r="N1127" s="293" t="str">
        <f t="shared" si="22"/>
        <v/>
      </c>
      <c r="O1127" s="294"/>
    </row>
    <row r="1128" spans="13:15">
      <c r="M1128" s="143">
        <v>2239</v>
      </c>
      <c r="N1128" s="293" t="str">
        <f t="shared" si="22"/>
        <v/>
      </c>
      <c r="O1128" s="294"/>
    </row>
    <row r="1129" spans="13:15">
      <c r="M1129" s="143">
        <v>2241</v>
      </c>
      <c r="N1129" s="293" t="str">
        <f t="shared" si="22"/>
        <v/>
      </c>
      <c r="O1129" s="294"/>
    </row>
    <row r="1130" spans="13:15">
      <c r="M1130" s="143">
        <v>2243</v>
      </c>
      <c r="N1130" s="293" t="str">
        <f t="shared" si="22"/>
        <v/>
      </c>
      <c r="O1130" s="294"/>
    </row>
    <row r="1131" spans="13:15">
      <c r="M1131" s="143">
        <v>2245</v>
      </c>
      <c r="N1131" s="293" t="str">
        <f t="shared" si="22"/>
        <v/>
      </c>
      <c r="O1131" s="294"/>
    </row>
    <row r="1132" spans="13:15">
      <c r="M1132" s="143">
        <v>2247</v>
      </c>
      <c r="N1132" s="293" t="str">
        <f t="shared" si="22"/>
        <v/>
      </c>
      <c r="O1132" s="294"/>
    </row>
    <row r="1133" spans="13:15">
      <c r="M1133" s="143">
        <v>2249</v>
      </c>
      <c r="N1133" s="293" t="str">
        <f t="shared" si="22"/>
        <v/>
      </c>
      <c r="O1133" s="294"/>
    </row>
    <row r="1134" spans="13:15">
      <c r="M1134" s="143">
        <v>2251</v>
      </c>
      <c r="N1134" s="293" t="str">
        <f t="shared" si="22"/>
        <v/>
      </c>
      <c r="O1134" s="294"/>
    </row>
    <row r="1135" spans="13:15">
      <c r="M1135" s="143">
        <v>2253</v>
      </c>
      <c r="N1135" s="293" t="str">
        <f t="shared" si="22"/>
        <v/>
      </c>
      <c r="O1135" s="294"/>
    </row>
    <row r="1136" spans="13:15">
      <c r="M1136" s="143">
        <v>2255</v>
      </c>
      <c r="N1136" s="293" t="str">
        <f t="shared" si="22"/>
        <v/>
      </c>
      <c r="O1136" s="294"/>
    </row>
    <row r="1137" spans="13:15">
      <c r="M1137" s="143">
        <v>2257</v>
      </c>
      <c r="N1137" s="293" t="str">
        <f t="shared" si="22"/>
        <v/>
      </c>
      <c r="O1137" s="294"/>
    </row>
    <row r="1138" spans="13:15">
      <c r="M1138" s="143">
        <v>2259</v>
      </c>
      <c r="N1138" s="293" t="str">
        <f t="shared" si="22"/>
        <v/>
      </c>
      <c r="O1138" s="294"/>
    </row>
    <row r="1139" spans="13:15">
      <c r="M1139" s="143">
        <v>2261</v>
      </c>
      <c r="N1139" s="293" t="str">
        <f t="shared" si="22"/>
        <v/>
      </c>
      <c r="O1139" s="294"/>
    </row>
    <row r="1140" spans="13:15">
      <c r="M1140" s="143">
        <v>2263</v>
      </c>
      <c r="N1140" s="293" t="str">
        <f t="shared" si="22"/>
        <v/>
      </c>
      <c r="O1140" s="294"/>
    </row>
    <row r="1141" spans="13:15">
      <c r="M1141" s="143">
        <v>2265</v>
      </c>
      <c r="N1141" s="293" t="str">
        <f t="shared" si="22"/>
        <v/>
      </c>
      <c r="O1141" s="294"/>
    </row>
    <row r="1142" spans="13:15">
      <c r="M1142" s="143">
        <v>2267</v>
      </c>
      <c r="N1142" s="293" t="str">
        <f t="shared" si="22"/>
        <v/>
      </c>
      <c r="O1142" s="294"/>
    </row>
    <row r="1143" spans="13:15">
      <c r="M1143" s="143">
        <v>2269</v>
      </c>
      <c r="N1143" s="293" t="str">
        <f t="shared" si="22"/>
        <v/>
      </c>
      <c r="O1143" s="294"/>
    </row>
    <row r="1144" spans="13:15">
      <c r="M1144" s="143">
        <v>2271</v>
      </c>
      <c r="N1144" s="293" t="str">
        <f t="shared" si="22"/>
        <v/>
      </c>
      <c r="O1144" s="294"/>
    </row>
    <row r="1145" spans="13:15">
      <c r="M1145" s="143">
        <v>2273</v>
      </c>
      <c r="N1145" s="293" t="str">
        <f t="shared" si="22"/>
        <v/>
      </c>
      <c r="O1145" s="294"/>
    </row>
    <row r="1146" spans="13:15">
      <c r="M1146" s="143">
        <v>2275</v>
      </c>
      <c r="N1146" s="293" t="str">
        <f t="shared" si="22"/>
        <v/>
      </c>
      <c r="O1146" s="294"/>
    </row>
    <row r="1147" spans="13:15">
      <c r="M1147" s="143">
        <v>2277</v>
      </c>
      <c r="N1147" s="293" t="str">
        <f t="shared" si="22"/>
        <v/>
      </c>
      <c r="O1147" s="294"/>
    </row>
    <row r="1148" spans="13:15">
      <c r="M1148" s="143">
        <v>2279</v>
      </c>
      <c r="N1148" s="293" t="str">
        <f t="shared" si="22"/>
        <v/>
      </c>
      <c r="O1148" s="294"/>
    </row>
    <row r="1149" spans="13:15">
      <c r="M1149" s="143">
        <v>2281</v>
      </c>
      <c r="N1149" s="293" t="str">
        <f t="shared" si="22"/>
        <v/>
      </c>
      <c r="O1149" s="294"/>
    </row>
    <row r="1150" spans="13:15">
      <c r="M1150" s="143">
        <v>2283</v>
      </c>
      <c r="N1150" s="293" t="str">
        <f t="shared" si="22"/>
        <v/>
      </c>
      <c r="O1150" s="294"/>
    </row>
    <row r="1151" spans="13:15">
      <c r="M1151" s="143">
        <v>2285</v>
      </c>
      <c r="N1151" s="293" t="str">
        <f t="shared" si="22"/>
        <v/>
      </c>
      <c r="O1151" s="294"/>
    </row>
    <row r="1152" spans="13:15">
      <c r="M1152" s="143">
        <v>2287</v>
      </c>
      <c r="N1152" s="293" t="str">
        <f t="shared" si="22"/>
        <v/>
      </c>
      <c r="O1152" s="294"/>
    </row>
    <row r="1153" spans="13:15">
      <c r="M1153" s="143">
        <v>2289</v>
      </c>
      <c r="N1153" s="293" t="str">
        <f t="shared" si="22"/>
        <v/>
      </c>
      <c r="O1153" s="294"/>
    </row>
    <row r="1154" spans="13:15">
      <c r="M1154" s="143">
        <v>2291</v>
      </c>
      <c r="N1154" s="293" t="str">
        <f t="shared" si="22"/>
        <v/>
      </c>
      <c r="O1154" s="294"/>
    </row>
    <row r="1155" spans="13:15">
      <c r="M1155" s="143">
        <v>2293</v>
      </c>
      <c r="N1155" s="293" t="str">
        <f t="shared" si="22"/>
        <v/>
      </c>
      <c r="O1155" s="294"/>
    </row>
    <row r="1156" spans="13:15">
      <c r="M1156" s="143">
        <v>2295</v>
      </c>
      <c r="N1156" s="293" t="str">
        <f t="shared" si="22"/>
        <v/>
      </c>
      <c r="O1156" s="294"/>
    </row>
    <row r="1157" spans="13:15">
      <c r="M1157" s="143">
        <v>2297</v>
      </c>
      <c r="N1157" s="293" t="str">
        <f t="shared" si="22"/>
        <v/>
      </c>
      <c r="O1157" s="294"/>
    </row>
    <row r="1158" spans="13:15">
      <c r="M1158" s="143">
        <v>2299</v>
      </c>
      <c r="N1158" s="293" t="str">
        <f t="shared" si="22"/>
        <v/>
      </c>
      <c r="O1158" s="294"/>
    </row>
    <row r="1159" spans="13:15">
      <c r="M1159" s="143">
        <v>2301</v>
      </c>
      <c r="N1159" s="293" t="str">
        <f t="shared" si="22"/>
        <v>IRC</v>
      </c>
      <c r="O1159" s="294"/>
    </row>
    <row r="1160" spans="13:15">
      <c r="M1160" s="143">
        <v>2303</v>
      </c>
      <c r="N1160" s="293" t="str">
        <f t="shared" si="22"/>
        <v>KERT</v>
      </c>
      <c r="O1160" s="294"/>
    </row>
    <row r="1161" spans="13:15">
      <c r="M1161" s="143">
        <v>2305</v>
      </c>
      <c r="N1161" s="293" t="str">
        <f t="shared" si="22"/>
        <v>KRS</v>
      </c>
      <c r="O1161" s="294"/>
    </row>
    <row r="1162" spans="13:15">
      <c r="M1162" s="143">
        <v>2307</v>
      </c>
      <c r="N1162" s="293" t="str">
        <f t="shared" si="22"/>
        <v>菅生TC</v>
      </c>
      <c r="O1162" s="294"/>
    </row>
    <row r="1163" spans="13:15">
      <c r="M1163" s="143">
        <v>2309</v>
      </c>
      <c r="N1163" s="293" t="str">
        <f t="shared" si="22"/>
        <v/>
      </c>
      <c r="O1163" s="294"/>
    </row>
    <row r="1164" spans="13:15">
      <c r="M1164" s="143">
        <v>2311</v>
      </c>
      <c r="N1164" s="293" t="str">
        <f t="shared" si="22"/>
        <v/>
      </c>
      <c r="O1164" s="294"/>
    </row>
    <row r="1165" spans="13:15">
      <c r="M1165" s="143">
        <v>2313</v>
      </c>
      <c r="N1165" s="293" t="str">
        <f t="shared" si="22"/>
        <v/>
      </c>
      <c r="O1165" s="294"/>
    </row>
    <row r="1166" spans="13:15">
      <c r="M1166" s="143">
        <v>2315</v>
      </c>
      <c r="N1166" s="293" t="str">
        <f t="shared" ref="N1166:N1229" si="23">IF(VLOOKUP($M1166,学校番号,2,FALSE)="","",(VLOOKUP($M1166,学校番号,2,FALSE)))</f>
        <v/>
      </c>
      <c r="O1166" s="294"/>
    </row>
    <row r="1167" spans="13:15">
      <c r="M1167" s="143">
        <v>2317</v>
      </c>
      <c r="N1167" s="293" t="str">
        <f t="shared" si="23"/>
        <v/>
      </c>
      <c r="O1167" s="294"/>
    </row>
    <row r="1168" spans="13:15">
      <c r="M1168" s="143">
        <v>2319</v>
      </c>
      <c r="N1168" s="293" t="str">
        <f t="shared" si="23"/>
        <v/>
      </c>
      <c r="O1168" s="294"/>
    </row>
    <row r="1169" spans="13:15">
      <c r="M1169" s="143">
        <v>2321</v>
      </c>
      <c r="N1169" s="293" t="str">
        <f t="shared" si="23"/>
        <v/>
      </c>
      <c r="O1169" s="294"/>
    </row>
    <row r="1170" spans="13:15">
      <c r="M1170" s="143">
        <v>2323</v>
      </c>
      <c r="N1170" s="293" t="str">
        <f t="shared" si="23"/>
        <v/>
      </c>
      <c r="O1170" s="294"/>
    </row>
    <row r="1171" spans="13:15">
      <c r="M1171" s="143">
        <v>2325</v>
      </c>
      <c r="N1171" s="293" t="str">
        <f t="shared" si="23"/>
        <v/>
      </c>
      <c r="O1171" s="294"/>
    </row>
    <row r="1172" spans="13:15">
      <c r="M1172" s="143">
        <v>2327</v>
      </c>
      <c r="N1172" s="293" t="str">
        <f t="shared" si="23"/>
        <v/>
      </c>
      <c r="O1172" s="294"/>
    </row>
    <row r="1173" spans="13:15">
      <c r="M1173" s="143">
        <v>2329</v>
      </c>
      <c r="N1173" s="293" t="str">
        <f t="shared" si="23"/>
        <v/>
      </c>
      <c r="O1173" s="294"/>
    </row>
    <row r="1174" spans="13:15">
      <c r="M1174" s="143">
        <v>2331</v>
      </c>
      <c r="N1174" s="293" t="str">
        <f t="shared" si="23"/>
        <v/>
      </c>
      <c r="O1174" s="294"/>
    </row>
    <row r="1175" spans="13:15">
      <c r="M1175" s="143">
        <v>2333</v>
      </c>
      <c r="N1175" s="293" t="str">
        <f t="shared" si="23"/>
        <v/>
      </c>
      <c r="O1175" s="294"/>
    </row>
    <row r="1176" spans="13:15">
      <c r="M1176" s="143">
        <v>2335</v>
      </c>
      <c r="N1176" s="293" t="str">
        <f t="shared" si="23"/>
        <v/>
      </c>
      <c r="O1176" s="294"/>
    </row>
    <row r="1177" spans="13:15">
      <c r="M1177" s="143">
        <v>2337</v>
      </c>
      <c r="N1177" s="293" t="str">
        <f t="shared" si="23"/>
        <v/>
      </c>
      <c r="O1177" s="294"/>
    </row>
    <row r="1178" spans="13:15">
      <c r="M1178" s="143">
        <v>2339</v>
      </c>
      <c r="N1178" s="293" t="str">
        <f t="shared" si="23"/>
        <v/>
      </c>
      <c r="O1178" s="294"/>
    </row>
    <row r="1179" spans="13:15">
      <c r="M1179" s="143">
        <v>2341</v>
      </c>
      <c r="N1179" s="293" t="str">
        <f t="shared" si="23"/>
        <v/>
      </c>
      <c r="O1179" s="294"/>
    </row>
    <row r="1180" spans="13:15">
      <c r="M1180" s="143">
        <v>2343</v>
      </c>
      <c r="N1180" s="293" t="str">
        <f t="shared" si="23"/>
        <v/>
      </c>
      <c r="O1180" s="294"/>
    </row>
    <row r="1181" spans="13:15">
      <c r="M1181" s="143">
        <v>2345</v>
      </c>
      <c r="N1181" s="293" t="str">
        <f t="shared" si="23"/>
        <v/>
      </c>
      <c r="O1181" s="294"/>
    </row>
    <row r="1182" spans="13:15">
      <c r="M1182" s="143">
        <v>2347</v>
      </c>
      <c r="N1182" s="293" t="str">
        <f t="shared" si="23"/>
        <v/>
      </c>
      <c r="O1182" s="294"/>
    </row>
    <row r="1183" spans="13:15">
      <c r="M1183" s="143">
        <v>2349</v>
      </c>
      <c r="N1183" s="293" t="str">
        <f t="shared" si="23"/>
        <v/>
      </c>
      <c r="O1183" s="294"/>
    </row>
    <row r="1184" spans="13:15">
      <c r="M1184" s="143">
        <v>2351</v>
      </c>
      <c r="N1184" s="293" t="str">
        <f t="shared" si="23"/>
        <v/>
      </c>
      <c r="O1184" s="294"/>
    </row>
    <row r="1185" spans="13:15">
      <c r="M1185" s="143">
        <v>2353</v>
      </c>
      <c r="N1185" s="293" t="str">
        <f t="shared" si="23"/>
        <v/>
      </c>
      <c r="O1185" s="294"/>
    </row>
    <row r="1186" spans="13:15">
      <c r="M1186" s="143">
        <v>2355</v>
      </c>
      <c r="N1186" s="293" t="str">
        <f t="shared" si="23"/>
        <v/>
      </c>
      <c r="O1186" s="294"/>
    </row>
    <row r="1187" spans="13:15">
      <c r="M1187" s="143">
        <v>2357</v>
      </c>
      <c r="N1187" s="293" t="str">
        <f t="shared" si="23"/>
        <v/>
      </c>
      <c r="O1187" s="294"/>
    </row>
    <row r="1188" spans="13:15">
      <c r="M1188" s="143">
        <v>2359</v>
      </c>
      <c r="N1188" s="293" t="str">
        <f t="shared" si="23"/>
        <v/>
      </c>
      <c r="O1188" s="294"/>
    </row>
    <row r="1189" spans="13:15">
      <c r="M1189" s="143">
        <v>2361</v>
      </c>
      <c r="N1189" s="293" t="str">
        <f t="shared" si="23"/>
        <v/>
      </c>
      <c r="O1189" s="294"/>
    </row>
    <row r="1190" spans="13:15">
      <c r="M1190" s="143">
        <v>2363</v>
      </c>
      <c r="N1190" s="293" t="str">
        <f t="shared" si="23"/>
        <v/>
      </c>
      <c r="O1190" s="294"/>
    </row>
    <row r="1191" spans="13:15">
      <c r="M1191" s="143">
        <v>2365</v>
      </c>
      <c r="N1191" s="293" t="str">
        <f t="shared" si="23"/>
        <v/>
      </c>
      <c r="O1191" s="294"/>
    </row>
    <row r="1192" spans="13:15">
      <c r="M1192" s="143">
        <v>2367</v>
      </c>
      <c r="N1192" s="293" t="str">
        <f t="shared" si="23"/>
        <v/>
      </c>
      <c r="O1192" s="294"/>
    </row>
    <row r="1193" spans="13:15">
      <c r="M1193" s="143">
        <v>2369</v>
      </c>
      <c r="N1193" s="293" t="str">
        <f t="shared" si="23"/>
        <v/>
      </c>
      <c r="O1193" s="294"/>
    </row>
    <row r="1194" spans="13:15">
      <c r="M1194" s="143">
        <v>2371</v>
      </c>
      <c r="N1194" s="293" t="str">
        <f t="shared" si="23"/>
        <v/>
      </c>
      <c r="O1194" s="294"/>
    </row>
    <row r="1195" spans="13:15">
      <c r="M1195" s="143">
        <v>2373</v>
      </c>
      <c r="N1195" s="293" t="str">
        <f t="shared" si="23"/>
        <v/>
      </c>
      <c r="O1195" s="294"/>
    </row>
    <row r="1196" spans="13:15">
      <c r="M1196" s="143">
        <v>2375</v>
      </c>
      <c r="N1196" s="293" t="str">
        <f t="shared" si="23"/>
        <v/>
      </c>
      <c r="O1196" s="294"/>
    </row>
    <row r="1197" spans="13:15">
      <c r="M1197" s="143">
        <v>2377</v>
      </c>
      <c r="N1197" s="293" t="str">
        <f t="shared" si="23"/>
        <v/>
      </c>
      <c r="O1197" s="294"/>
    </row>
    <row r="1198" spans="13:15">
      <c r="M1198" s="143">
        <v>2379</v>
      </c>
      <c r="N1198" s="293" t="str">
        <f t="shared" si="23"/>
        <v/>
      </c>
      <c r="O1198" s="294"/>
    </row>
    <row r="1199" spans="13:15">
      <c r="M1199" s="143">
        <v>2381</v>
      </c>
      <c r="N1199" s="293" t="str">
        <f t="shared" si="23"/>
        <v/>
      </c>
      <c r="O1199" s="294"/>
    </row>
    <row r="1200" spans="13:15">
      <c r="M1200" s="143">
        <v>2383</v>
      </c>
      <c r="N1200" s="293" t="str">
        <f t="shared" si="23"/>
        <v/>
      </c>
      <c r="O1200" s="294"/>
    </row>
    <row r="1201" spans="13:15">
      <c r="M1201" s="143">
        <v>2385</v>
      </c>
      <c r="N1201" s="293" t="str">
        <f t="shared" si="23"/>
        <v/>
      </c>
      <c r="O1201" s="294"/>
    </row>
    <row r="1202" spans="13:15">
      <c r="M1202" s="143">
        <v>2387</v>
      </c>
      <c r="N1202" s="293" t="str">
        <f t="shared" si="23"/>
        <v/>
      </c>
      <c r="O1202" s="294"/>
    </row>
    <row r="1203" spans="13:15">
      <c r="M1203" s="143">
        <v>2389</v>
      </c>
      <c r="N1203" s="293" t="str">
        <f t="shared" si="23"/>
        <v/>
      </c>
      <c r="O1203" s="294"/>
    </row>
    <row r="1204" spans="13:15">
      <c r="M1204" s="143">
        <v>2391</v>
      </c>
      <c r="N1204" s="293" t="str">
        <f t="shared" si="23"/>
        <v/>
      </c>
      <c r="O1204" s="294"/>
    </row>
    <row r="1205" spans="13:15">
      <c r="M1205" s="143">
        <v>2393</v>
      </c>
      <c r="N1205" s="293" t="str">
        <f t="shared" si="23"/>
        <v/>
      </c>
      <c r="O1205" s="294"/>
    </row>
    <row r="1206" spans="13:15">
      <c r="M1206" s="143">
        <v>2395</v>
      </c>
      <c r="N1206" s="293" t="str">
        <f t="shared" si="23"/>
        <v/>
      </c>
      <c r="O1206" s="294"/>
    </row>
    <row r="1207" spans="13:15">
      <c r="M1207" s="143">
        <v>2397</v>
      </c>
      <c r="N1207" s="293" t="str">
        <f t="shared" si="23"/>
        <v/>
      </c>
      <c r="O1207" s="294"/>
    </row>
    <row r="1208" spans="13:15">
      <c r="M1208" s="143">
        <v>2399</v>
      </c>
      <c r="N1208" s="293" t="str">
        <f t="shared" si="23"/>
        <v/>
      </c>
      <c r="O1208" s="294"/>
    </row>
    <row r="1209" spans="13:15">
      <c r="M1209" s="143">
        <v>2401</v>
      </c>
      <c r="N1209" s="293" t="str">
        <f t="shared" si="23"/>
        <v/>
      </c>
      <c r="O1209" s="294"/>
    </row>
    <row r="1210" spans="13:15">
      <c r="M1210" s="143">
        <v>2403</v>
      </c>
      <c r="N1210" s="293" t="str">
        <f t="shared" si="23"/>
        <v/>
      </c>
      <c r="O1210" s="294"/>
    </row>
    <row r="1211" spans="13:15">
      <c r="M1211" s="143">
        <v>2405</v>
      </c>
      <c r="N1211" s="293" t="str">
        <f t="shared" si="23"/>
        <v/>
      </c>
      <c r="O1211" s="294"/>
    </row>
    <row r="1212" spans="13:15">
      <c r="M1212" s="143">
        <v>2407</v>
      </c>
      <c r="N1212" s="293" t="str">
        <f t="shared" si="23"/>
        <v/>
      </c>
      <c r="O1212" s="294"/>
    </row>
    <row r="1213" spans="13:15">
      <c r="M1213" s="143">
        <v>2409</v>
      </c>
      <c r="N1213" s="293" t="str">
        <f t="shared" si="23"/>
        <v/>
      </c>
      <c r="O1213" s="294"/>
    </row>
    <row r="1214" spans="13:15">
      <c r="M1214" s="143">
        <v>2411</v>
      </c>
      <c r="N1214" s="293" t="str">
        <f t="shared" si="23"/>
        <v/>
      </c>
      <c r="O1214" s="294"/>
    </row>
    <row r="1215" spans="13:15">
      <c r="M1215" s="143">
        <v>2413</v>
      </c>
      <c r="N1215" s="293" t="str">
        <f t="shared" si="23"/>
        <v/>
      </c>
      <c r="O1215" s="294"/>
    </row>
    <row r="1216" spans="13:15">
      <c r="M1216" s="143">
        <v>2415</v>
      </c>
      <c r="N1216" s="293" t="str">
        <f t="shared" si="23"/>
        <v/>
      </c>
      <c r="O1216" s="294"/>
    </row>
    <row r="1217" spans="13:15">
      <c r="M1217" s="143">
        <v>2417</v>
      </c>
      <c r="N1217" s="293" t="str">
        <f t="shared" si="23"/>
        <v/>
      </c>
      <c r="O1217" s="294"/>
    </row>
    <row r="1218" spans="13:15">
      <c r="M1218" s="143">
        <v>2419</v>
      </c>
      <c r="N1218" s="293" t="str">
        <f t="shared" si="23"/>
        <v/>
      </c>
      <c r="O1218" s="294"/>
    </row>
    <row r="1219" spans="13:15">
      <c r="M1219" s="143">
        <v>2421</v>
      </c>
      <c r="N1219" s="293" t="str">
        <f t="shared" si="23"/>
        <v/>
      </c>
      <c r="O1219" s="294"/>
    </row>
    <row r="1220" spans="13:15">
      <c r="M1220" s="143">
        <v>2423</v>
      </c>
      <c r="N1220" s="293" t="str">
        <f t="shared" si="23"/>
        <v/>
      </c>
      <c r="O1220" s="294"/>
    </row>
    <row r="1221" spans="13:15">
      <c r="M1221" s="143">
        <v>2425</v>
      </c>
      <c r="N1221" s="293" t="str">
        <f t="shared" si="23"/>
        <v/>
      </c>
      <c r="O1221" s="294"/>
    </row>
    <row r="1222" spans="13:15">
      <c r="M1222" s="143">
        <v>2427</v>
      </c>
      <c r="N1222" s="293" t="str">
        <f t="shared" si="23"/>
        <v/>
      </c>
      <c r="O1222" s="294"/>
    </row>
    <row r="1223" spans="13:15">
      <c r="M1223" s="143">
        <v>2429</v>
      </c>
      <c r="N1223" s="293" t="str">
        <f t="shared" si="23"/>
        <v/>
      </c>
      <c r="O1223" s="294"/>
    </row>
    <row r="1224" spans="13:15">
      <c r="M1224" s="143">
        <v>2431</v>
      </c>
      <c r="N1224" s="293" t="str">
        <f t="shared" si="23"/>
        <v/>
      </c>
      <c r="O1224" s="294"/>
    </row>
    <row r="1225" spans="13:15">
      <c r="M1225" s="143">
        <v>2433</v>
      </c>
      <c r="N1225" s="293" t="str">
        <f t="shared" si="23"/>
        <v/>
      </c>
      <c r="O1225" s="294"/>
    </row>
    <row r="1226" spans="13:15">
      <c r="M1226" s="143">
        <v>2435</v>
      </c>
      <c r="N1226" s="293" t="str">
        <f t="shared" si="23"/>
        <v/>
      </c>
      <c r="O1226" s="294"/>
    </row>
    <row r="1227" spans="13:15">
      <c r="M1227" s="143">
        <v>2437</v>
      </c>
      <c r="N1227" s="293" t="str">
        <f t="shared" si="23"/>
        <v/>
      </c>
      <c r="O1227" s="294"/>
    </row>
    <row r="1228" spans="13:15">
      <c r="M1228" s="143">
        <v>2439</v>
      </c>
      <c r="N1228" s="293" t="str">
        <f t="shared" si="23"/>
        <v/>
      </c>
      <c r="O1228" s="294"/>
    </row>
    <row r="1229" spans="13:15">
      <c r="M1229" s="143">
        <v>2441</v>
      </c>
      <c r="N1229" s="293" t="str">
        <f t="shared" si="23"/>
        <v/>
      </c>
      <c r="O1229" s="294"/>
    </row>
    <row r="1230" spans="13:15">
      <c r="M1230" s="143">
        <v>2443</v>
      </c>
      <c r="N1230" s="293" t="str">
        <f t="shared" ref="N1230:N1293" si="24">IF(VLOOKUP($M1230,学校番号,2,FALSE)="","",(VLOOKUP($M1230,学校番号,2,FALSE)))</f>
        <v/>
      </c>
      <c r="O1230" s="294"/>
    </row>
    <row r="1231" spans="13:15">
      <c r="M1231" s="143">
        <v>2445</v>
      </c>
      <c r="N1231" s="293" t="str">
        <f t="shared" si="24"/>
        <v/>
      </c>
      <c r="O1231" s="294"/>
    </row>
    <row r="1232" spans="13:15">
      <c r="M1232" s="143">
        <v>2447</v>
      </c>
      <c r="N1232" s="293" t="str">
        <f t="shared" si="24"/>
        <v/>
      </c>
      <c r="O1232" s="294"/>
    </row>
    <row r="1233" spans="13:15">
      <c r="M1233" s="143">
        <v>2449</v>
      </c>
      <c r="N1233" s="293" t="str">
        <f t="shared" si="24"/>
        <v/>
      </c>
      <c r="O1233" s="294"/>
    </row>
    <row r="1234" spans="13:15">
      <c r="M1234" s="143">
        <v>2451</v>
      </c>
      <c r="N1234" s="293" t="str">
        <f t="shared" si="24"/>
        <v/>
      </c>
      <c r="O1234" s="294"/>
    </row>
    <row r="1235" spans="13:15">
      <c r="M1235" s="143">
        <v>2453</v>
      </c>
      <c r="N1235" s="293" t="str">
        <f t="shared" si="24"/>
        <v/>
      </c>
      <c r="O1235" s="294"/>
    </row>
    <row r="1236" spans="13:15">
      <c r="M1236" s="143">
        <v>2455</v>
      </c>
      <c r="N1236" s="293" t="str">
        <f t="shared" si="24"/>
        <v/>
      </c>
      <c r="O1236" s="294"/>
    </row>
    <row r="1237" spans="13:15">
      <c r="M1237" s="143">
        <v>2457</v>
      </c>
      <c r="N1237" s="293" t="str">
        <f t="shared" si="24"/>
        <v/>
      </c>
      <c r="O1237" s="294"/>
    </row>
    <row r="1238" spans="13:15">
      <c r="M1238" s="143">
        <v>2459</v>
      </c>
      <c r="N1238" s="293" t="str">
        <f t="shared" si="24"/>
        <v/>
      </c>
      <c r="O1238" s="294"/>
    </row>
    <row r="1239" spans="13:15">
      <c r="M1239" s="143">
        <v>2461</v>
      </c>
      <c r="N1239" s="293" t="str">
        <f t="shared" si="24"/>
        <v/>
      </c>
      <c r="O1239" s="294"/>
    </row>
    <row r="1240" spans="13:15">
      <c r="M1240" s="143">
        <v>2463</v>
      </c>
      <c r="N1240" s="293" t="str">
        <f t="shared" si="24"/>
        <v/>
      </c>
      <c r="O1240" s="294"/>
    </row>
    <row r="1241" spans="13:15">
      <c r="M1241" s="143">
        <v>2465</v>
      </c>
      <c r="N1241" s="293" t="str">
        <f t="shared" si="24"/>
        <v/>
      </c>
      <c r="O1241" s="294"/>
    </row>
    <row r="1242" spans="13:15">
      <c r="M1242" s="143">
        <v>2467</v>
      </c>
      <c r="N1242" s="293" t="str">
        <f t="shared" si="24"/>
        <v/>
      </c>
      <c r="O1242" s="294"/>
    </row>
    <row r="1243" spans="13:15">
      <c r="M1243" s="143">
        <v>2469</v>
      </c>
      <c r="N1243" s="293" t="str">
        <f t="shared" si="24"/>
        <v/>
      </c>
      <c r="O1243" s="294"/>
    </row>
    <row r="1244" spans="13:15">
      <c r="M1244" s="143">
        <v>2471</v>
      </c>
      <c r="N1244" s="293" t="str">
        <f t="shared" si="24"/>
        <v/>
      </c>
      <c r="O1244" s="294"/>
    </row>
    <row r="1245" spans="13:15">
      <c r="M1245" s="143">
        <v>2473</v>
      </c>
      <c r="N1245" s="293" t="str">
        <f t="shared" si="24"/>
        <v/>
      </c>
      <c r="O1245" s="294"/>
    </row>
    <row r="1246" spans="13:15">
      <c r="M1246" s="143">
        <v>2475</v>
      </c>
      <c r="N1246" s="293" t="str">
        <f t="shared" si="24"/>
        <v/>
      </c>
      <c r="O1246" s="294"/>
    </row>
    <row r="1247" spans="13:15">
      <c r="M1247" s="143">
        <v>2477</v>
      </c>
      <c r="N1247" s="293" t="str">
        <f t="shared" si="24"/>
        <v/>
      </c>
      <c r="O1247" s="294"/>
    </row>
    <row r="1248" spans="13:15">
      <c r="M1248" s="143">
        <v>2479</v>
      </c>
      <c r="N1248" s="293" t="str">
        <f t="shared" si="24"/>
        <v/>
      </c>
      <c r="O1248" s="294"/>
    </row>
    <row r="1249" spans="13:15">
      <c r="M1249" s="143">
        <v>2481</v>
      </c>
      <c r="N1249" s="293" t="str">
        <f t="shared" si="24"/>
        <v/>
      </c>
      <c r="O1249" s="294"/>
    </row>
    <row r="1250" spans="13:15">
      <c r="M1250" s="143">
        <v>2483</v>
      </c>
      <c r="N1250" s="293" t="str">
        <f t="shared" si="24"/>
        <v/>
      </c>
      <c r="O1250" s="294"/>
    </row>
    <row r="1251" spans="13:15">
      <c r="M1251" s="143">
        <v>2485</v>
      </c>
      <c r="N1251" s="293" t="str">
        <f t="shared" si="24"/>
        <v/>
      </c>
      <c r="O1251" s="294"/>
    </row>
    <row r="1252" spans="13:15">
      <c r="M1252" s="143">
        <v>2487</v>
      </c>
      <c r="N1252" s="293" t="str">
        <f t="shared" si="24"/>
        <v/>
      </c>
      <c r="O1252" s="294"/>
    </row>
    <row r="1253" spans="13:15">
      <c r="M1253" s="143">
        <v>2489</v>
      </c>
      <c r="N1253" s="293" t="str">
        <f t="shared" si="24"/>
        <v/>
      </c>
      <c r="O1253" s="294"/>
    </row>
    <row r="1254" spans="13:15">
      <c r="M1254" s="143">
        <v>2491</v>
      </c>
      <c r="N1254" s="293" t="str">
        <f t="shared" si="24"/>
        <v/>
      </c>
      <c r="O1254" s="294"/>
    </row>
    <row r="1255" spans="13:15">
      <c r="M1255" s="143">
        <v>2493</v>
      </c>
      <c r="N1255" s="293" t="str">
        <f t="shared" si="24"/>
        <v/>
      </c>
      <c r="O1255" s="294"/>
    </row>
    <row r="1256" spans="13:15">
      <c r="M1256" s="143">
        <v>2495</v>
      </c>
      <c r="N1256" s="293" t="str">
        <f t="shared" si="24"/>
        <v/>
      </c>
      <c r="O1256" s="294"/>
    </row>
    <row r="1257" spans="13:15">
      <c r="M1257" s="143">
        <v>2497</v>
      </c>
      <c r="N1257" s="293" t="str">
        <f t="shared" si="24"/>
        <v/>
      </c>
      <c r="O1257" s="294"/>
    </row>
    <row r="1258" spans="13:15">
      <c r="M1258" s="143">
        <v>2499</v>
      </c>
      <c r="N1258" s="293" t="str">
        <f t="shared" si="24"/>
        <v/>
      </c>
      <c r="O1258" s="294"/>
    </row>
    <row r="1259" spans="13:15">
      <c r="M1259" s="143">
        <v>2501</v>
      </c>
      <c r="N1259" s="293" t="str">
        <f t="shared" si="24"/>
        <v>IZA K AC</v>
      </c>
      <c r="O1259" s="294"/>
    </row>
    <row r="1260" spans="13:15">
      <c r="M1260" s="143">
        <v>2503</v>
      </c>
      <c r="N1260" s="293" t="str">
        <f t="shared" si="24"/>
        <v>AC ENDLESS</v>
      </c>
      <c r="O1260" s="294"/>
    </row>
    <row r="1261" spans="13:15">
      <c r="M1261" s="143">
        <v>2505</v>
      </c>
      <c r="N1261" s="293" t="str">
        <f t="shared" si="24"/>
        <v>藤沢AC</v>
      </c>
      <c r="O1261" s="294"/>
    </row>
    <row r="1262" spans="13:15">
      <c r="M1262" s="143">
        <v>2507</v>
      </c>
      <c r="N1262" s="293" t="str">
        <f t="shared" si="24"/>
        <v>横須賀リトル</v>
      </c>
      <c r="O1262" s="294"/>
    </row>
    <row r="1263" spans="13:15">
      <c r="M1263" s="143">
        <v>2509</v>
      </c>
      <c r="N1263" s="293" t="str">
        <f t="shared" si="24"/>
        <v/>
      </c>
      <c r="O1263" s="294"/>
    </row>
    <row r="1264" spans="13:15">
      <c r="M1264" s="143">
        <v>2511</v>
      </c>
      <c r="N1264" s="293" t="str">
        <f t="shared" si="24"/>
        <v/>
      </c>
      <c r="O1264" s="294"/>
    </row>
    <row r="1265" spans="13:15">
      <c r="M1265" s="143">
        <v>2513</v>
      </c>
      <c r="N1265" s="293" t="str">
        <f t="shared" si="24"/>
        <v/>
      </c>
      <c r="O1265" s="294"/>
    </row>
    <row r="1266" spans="13:15">
      <c r="M1266" s="143">
        <v>2515</v>
      </c>
      <c r="N1266" s="293" t="str">
        <f t="shared" si="24"/>
        <v/>
      </c>
      <c r="O1266" s="294"/>
    </row>
    <row r="1267" spans="13:15">
      <c r="M1267" s="143">
        <v>2517</v>
      </c>
      <c r="N1267" s="293" t="str">
        <f t="shared" si="24"/>
        <v/>
      </c>
      <c r="O1267" s="294"/>
    </row>
    <row r="1268" spans="13:15">
      <c r="M1268" s="143">
        <v>2519</v>
      </c>
      <c r="N1268" s="293" t="str">
        <f t="shared" si="24"/>
        <v/>
      </c>
      <c r="O1268" s="294"/>
    </row>
    <row r="1269" spans="13:15">
      <c r="M1269" s="143">
        <v>2521</v>
      </c>
      <c r="N1269" s="293" t="str">
        <f t="shared" si="24"/>
        <v/>
      </c>
      <c r="O1269" s="294"/>
    </row>
    <row r="1270" spans="13:15">
      <c r="M1270" s="143">
        <v>2523</v>
      </c>
      <c r="N1270" s="293" t="str">
        <f t="shared" si="24"/>
        <v/>
      </c>
      <c r="O1270" s="294"/>
    </row>
    <row r="1271" spans="13:15">
      <c r="M1271" s="143">
        <v>2525</v>
      </c>
      <c r="N1271" s="293" t="str">
        <f t="shared" si="24"/>
        <v/>
      </c>
      <c r="O1271" s="294"/>
    </row>
    <row r="1272" spans="13:15">
      <c r="M1272" s="143">
        <v>2527</v>
      </c>
      <c r="N1272" s="293" t="str">
        <f t="shared" si="24"/>
        <v/>
      </c>
      <c r="O1272" s="294"/>
    </row>
    <row r="1273" spans="13:15">
      <c r="M1273" s="143">
        <v>2529</v>
      </c>
      <c r="N1273" s="293" t="str">
        <f t="shared" si="24"/>
        <v/>
      </c>
      <c r="O1273" s="294"/>
    </row>
    <row r="1274" spans="13:15">
      <c r="M1274" s="143">
        <v>2531</v>
      </c>
      <c r="N1274" s="293" t="str">
        <f t="shared" si="24"/>
        <v/>
      </c>
      <c r="O1274" s="294"/>
    </row>
    <row r="1275" spans="13:15">
      <c r="M1275" s="143">
        <v>2533</v>
      </c>
      <c r="N1275" s="293" t="str">
        <f t="shared" si="24"/>
        <v/>
      </c>
      <c r="O1275" s="294"/>
    </row>
    <row r="1276" spans="13:15">
      <c r="M1276" s="143">
        <v>2535</v>
      </c>
      <c r="N1276" s="293" t="str">
        <f t="shared" si="24"/>
        <v/>
      </c>
      <c r="O1276" s="294"/>
    </row>
    <row r="1277" spans="13:15">
      <c r="M1277" s="143">
        <v>2537</v>
      </c>
      <c r="N1277" s="293" t="str">
        <f t="shared" si="24"/>
        <v/>
      </c>
      <c r="O1277" s="294"/>
    </row>
    <row r="1278" spans="13:15">
      <c r="M1278" s="143">
        <v>2539</v>
      </c>
      <c r="N1278" s="293" t="str">
        <f t="shared" si="24"/>
        <v/>
      </c>
      <c r="O1278" s="294"/>
    </row>
    <row r="1279" spans="13:15">
      <c r="M1279" s="143">
        <v>2541</v>
      </c>
      <c r="N1279" s="293" t="str">
        <f t="shared" si="24"/>
        <v/>
      </c>
      <c r="O1279" s="294"/>
    </row>
    <row r="1280" spans="13:15">
      <c r="M1280" s="143">
        <v>2543</v>
      </c>
      <c r="N1280" s="293" t="str">
        <f t="shared" si="24"/>
        <v/>
      </c>
      <c r="O1280" s="294"/>
    </row>
    <row r="1281" spans="13:15">
      <c r="M1281" s="143">
        <v>2545</v>
      </c>
      <c r="N1281" s="293" t="str">
        <f t="shared" si="24"/>
        <v/>
      </c>
      <c r="O1281" s="294"/>
    </row>
    <row r="1282" spans="13:15">
      <c r="M1282" s="143">
        <v>2547</v>
      </c>
      <c r="N1282" s="293" t="str">
        <f t="shared" si="24"/>
        <v/>
      </c>
      <c r="O1282" s="294"/>
    </row>
    <row r="1283" spans="13:15">
      <c r="M1283" s="143">
        <v>2549</v>
      </c>
      <c r="N1283" s="293" t="str">
        <f t="shared" si="24"/>
        <v/>
      </c>
      <c r="O1283" s="294"/>
    </row>
    <row r="1284" spans="13:15">
      <c r="M1284" s="143">
        <v>2551</v>
      </c>
      <c r="N1284" s="293" t="str">
        <f t="shared" si="24"/>
        <v/>
      </c>
      <c r="O1284" s="294"/>
    </row>
    <row r="1285" spans="13:15">
      <c r="M1285" s="143">
        <v>2553</v>
      </c>
      <c r="N1285" s="293" t="str">
        <f t="shared" si="24"/>
        <v/>
      </c>
      <c r="O1285" s="294"/>
    </row>
    <row r="1286" spans="13:15">
      <c r="M1286" s="143">
        <v>2555</v>
      </c>
      <c r="N1286" s="293" t="str">
        <f t="shared" si="24"/>
        <v/>
      </c>
      <c r="O1286" s="294"/>
    </row>
    <row r="1287" spans="13:15">
      <c r="M1287" s="143">
        <v>2557</v>
      </c>
      <c r="N1287" s="293" t="str">
        <f t="shared" si="24"/>
        <v/>
      </c>
      <c r="O1287" s="294"/>
    </row>
    <row r="1288" spans="13:15">
      <c r="M1288" s="143">
        <v>2559</v>
      </c>
      <c r="N1288" s="293" t="str">
        <f t="shared" si="24"/>
        <v/>
      </c>
      <c r="O1288" s="294"/>
    </row>
    <row r="1289" spans="13:15">
      <c r="M1289" s="143">
        <v>2561</v>
      </c>
      <c r="N1289" s="293" t="str">
        <f t="shared" si="24"/>
        <v/>
      </c>
      <c r="O1289" s="294"/>
    </row>
    <row r="1290" spans="13:15">
      <c r="M1290" s="143">
        <v>2563</v>
      </c>
      <c r="N1290" s="293" t="str">
        <f t="shared" si="24"/>
        <v/>
      </c>
      <c r="O1290" s="294"/>
    </row>
    <row r="1291" spans="13:15">
      <c r="M1291" s="143">
        <v>2565</v>
      </c>
      <c r="N1291" s="293" t="str">
        <f t="shared" si="24"/>
        <v/>
      </c>
      <c r="O1291" s="294"/>
    </row>
    <row r="1292" spans="13:15">
      <c r="M1292" s="143">
        <v>2567</v>
      </c>
      <c r="N1292" s="293" t="str">
        <f t="shared" si="24"/>
        <v/>
      </c>
      <c r="O1292" s="294"/>
    </row>
    <row r="1293" spans="13:15">
      <c r="M1293" s="143">
        <v>2569</v>
      </c>
      <c r="N1293" s="293" t="str">
        <f t="shared" si="24"/>
        <v/>
      </c>
      <c r="O1293" s="294"/>
    </row>
    <row r="1294" spans="13:15">
      <c r="M1294" s="143">
        <v>2571</v>
      </c>
      <c r="N1294" s="293" t="str">
        <f t="shared" ref="N1294:N1357" si="25">IF(VLOOKUP($M1294,学校番号,2,FALSE)="","",(VLOOKUP($M1294,学校番号,2,FALSE)))</f>
        <v/>
      </c>
      <c r="O1294" s="294"/>
    </row>
    <row r="1295" spans="13:15">
      <c r="M1295" s="143">
        <v>2573</v>
      </c>
      <c r="N1295" s="293" t="str">
        <f t="shared" si="25"/>
        <v/>
      </c>
      <c r="O1295" s="294"/>
    </row>
    <row r="1296" spans="13:15">
      <c r="M1296" s="143">
        <v>2575</v>
      </c>
      <c r="N1296" s="293" t="str">
        <f t="shared" si="25"/>
        <v/>
      </c>
      <c r="O1296" s="294"/>
    </row>
    <row r="1297" spans="13:15">
      <c r="M1297" s="143">
        <v>2577</v>
      </c>
      <c r="N1297" s="293" t="str">
        <f t="shared" si="25"/>
        <v/>
      </c>
      <c r="O1297" s="294"/>
    </row>
    <row r="1298" spans="13:15">
      <c r="M1298" s="143">
        <v>2579</v>
      </c>
      <c r="N1298" s="293" t="str">
        <f t="shared" si="25"/>
        <v/>
      </c>
      <c r="O1298" s="294"/>
    </row>
    <row r="1299" spans="13:15">
      <c r="M1299" s="143">
        <v>2581</v>
      </c>
      <c r="N1299" s="293" t="str">
        <f t="shared" si="25"/>
        <v/>
      </c>
      <c r="O1299" s="294"/>
    </row>
    <row r="1300" spans="13:15">
      <c r="M1300" s="143">
        <v>2583</v>
      </c>
      <c r="N1300" s="293" t="str">
        <f t="shared" si="25"/>
        <v/>
      </c>
      <c r="O1300" s="294"/>
    </row>
    <row r="1301" spans="13:15">
      <c r="M1301" s="143">
        <v>2585</v>
      </c>
      <c r="N1301" s="293" t="str">
        <f t="shared" si="25"/>
        <v/>
      </c>
      <c r="O1301" s="294"/>
    </row>
    <row r="1302" spans="13:15">
      <c r="M1302" s="143">
        <v>2587</v>
      </c>
      <c r="N1302" s="293" t="str">
        <f t="shared" si="25"/>
        <v/>
      </c>
      <c r="O1302" s="294"/>
    </row>
    <row r="1303" spans="13:15">
      <c r="M1303" s="143">
        <v>2589</v>
      </c>
      <c r="N1303" s="293" t="str">
        <f t="shared" si="25"/>
        <v/>
      </c>
      <c r="O1303" s="294"/>
    </row>
    <row r="1304" spans="13:15">
      <c r="M1304" s="143">
        <v>2591</v>
      </c>
      <c r="N1304" s="293" t="str">
        <f t="shared" si="25"/>
        <v/>
      </c>
      <c r="O1304" s="294"/>
    </row>
    <row r="1305" spans="13:15">
      <c r="M1305" s="143">
        <v>2593</v>
      </c>
      <c r="N1305" s="293" t="str">
        <f t="shared" si="25"/>
        <v/>
      </c>
      <c r="O1305" s="294"/>
    </row>
    <row r="1306" spans="13:15">
      <c r="M1306" s="143">
        <v>2595</v>
      </c>
      <c r="N1306" s="293" t="str">
        <f t="shared" si="25"/>
        <v/>
      </c>
      <c r="O1306" s="294"/>
    </row>
    <row r="1307" spans="13:15">
      <c r="M1307" s="143">
        <v>2597</v>
      </c>
      <c r="N1307" s="293" t="str">
        <f t="shared" si="25"/>
        <v/>
      </c>
      <c r="O1307" s="294"/>
    </row>
    <row r="1308" spans="13:15">
      <c r="M1308" s="143">
        <v>2599</v>
      </c>
      <c r="N1308" s="293" t="str">
        <f t="shared" si="25"/>
        <v/>
      </c>
      <c r="O1308" s="294"/>
    </row>
    <row r="1309" spans="13:15">
      <c r="M1309" s="143">
        <v>2601</v>
      </c>
      <c r="N1309" s="293" t="str">
        <f t="shared" si="25"/>
        <v>ﾜｰﾙｳｲﾝﾄﾞAC</v>
      </c>
      <c r="O1309" s="294"/>
    </row>
    <row r="1310" spans="13:15">
      <c r="M1310" s="143">
        <v>2603</v>
      </c>
      <c r="N1310" s="293" t="str">
        <f t="shared" si="25"/>
        <v>S4</v>
      </c>
      <c r="O1310" s="294"/>
    </row>
    <row r="1311" spans="13:15">
      <c r="M1311" s="143">
        <v>2605</v>
      </c>
      <c r="N1311" s="293" t="str">
        <f t="shared" si="25"/>
        <v>ちはやAC</v>
      </c>
      <c r="O1311" s="294"/>
    </row>
    <row r="1312" spans="13:15">
      <c r="M1312" s="143">
        <v>2607</v>
      </c>
      <c r="N1312" s="293" t="str">
        <f t="shared" si="25"/>
        <v>SCD AC</v>
      </c>
      <c r="O1312" s="294"/>
    </row>
    <row r="1313" spans="13:15">
      <c r="M1313" s="143">
        <v>2609</v>
      </c>
      <c r="N1313" s="293" t="str">
        <f t="shared" si="25"/>
        <v>EXP TC</v>
      </c>
      <c r="O1313" s="294"/>
    </row>
    <row r="1314" spans="13:15">
      <c r="M1314" s="143">
        <v>2611</v>
      </c>
      <c r="N1314" s="293" t="str">
        <f t="shared" si="25"/>
        <v>MGAT</v>
      </c>
      <c r="O1314" s="294"/>
    </row>
    <row r="1315" spans="13:15">
      <c r="M1315" s="143">
        <v>2613</v>
      </c>
      <c r="N1315" s="293" t="str">
        <f t="shared" si="25"/>
        <v>BRIGHT ROAD</v>
      </c>
      <c r="O1315" s="294"/>
    </row>
    <row r="1316" spans="13:15">
      <c r="M1316" s="143">
        <v>2615</v>
      </c>
      <c r="N1316" s="293" t="str">
        <f t="shared" si="25"/>
        <v>1994海老名TFC</v>
      </c>
      <c r="O1316" s="294"/>
    </row>
    <row r="1317" spans="13:15">
      <c r="M1317" s="143">
        <v>2617</v>
      </c>
      <c r="N1317" s="293" t="str">
        <f t="shared" si="25"/>
        <v/>
      </c>
      <c r="O1317" s="294"/>
    </row>
    <row r="1318" spans="13:15">
      <c r="M1318" s="143">
        <v>2619</v>
      </c>
      <c r="N1318" s="293" t="str">
        <f t="shared" si="25"/>
        <v/>
      </c>
      <c r="O1318" s="294"/>
    </row>
    <row r="1319" spans="13:15">
      <c r="M1319" s="143">
        <v>2621</v>
      </c>
      <c r="N1319" s="293" t="str">
        <f t="shared" si="25"/>
        <v/>
      </c>
      <c r="O1319" s="294"/>
    </row>
    <row r="1320" spans="13:15">
      <c r="M1320" s="143">
        <v>2623</v>
      </c>
      <c r="N1320" s="293" t="str">
        <f t="shared" si="25"/>
        <v/>
      </c>
      <c r="O1320" s="294"/>
    </row>
    <row r="1321" spans="13:15">
      <c r="M1321" s="143">
        <v>2625</v>
      </c>
      <c r="N1321" s="293" t="str">
        <f t="shared" si="25"/>
        <v/>
      </c>
      <c r="O1321" s="294"/>
    </row>
    <row r="1322" spans="13:15">
      <c r="M1322" s="143">
        <v>2627</v>
      </c>
      <c r="N1322" s="293" t="str">
        <f t="shared" si="25"/>
        <v/>
      </c>
      <c r="O1322" s="294"/>
    </row>
    <row r="1323" spans="13:15">
      <c r="M1323" s="143">
        <v>2629</v>
      </c>
      <c r="N1323" s="293" t="str">
        <f t="shared" si="25"/>
        <v/>
      </c>
      <c r="O1323" s="294"/>
    </row>
    <row r="1324" spans="13:15">
      <c r="M1324" s="143">
        <v>2631</v>
      </c>
      <c r="N1324" s="293" t="str">
        <f t="shared" si="25"/>
        <v/>
      </c>
      <c r="O1324" s="294"/>
    </row>
    <row r="1325" spans="13:15">
      <c r="M1325" s="143">
        <v>2633</v>
      </c>
      <c r="N1325" s="293" t="str">
        <f t="shared" si="25"/>
        <v/>
      </c>
      <c r="O1325" s="294"/>
    </row>
    <row r="1326" spans="13:15">
      <c r="M1326" s="143">
        <v>2635</v>
      </c>
      <c r="N1326" s="293" t="str">
        <f t="shared" si="25"/>
        <v/>
      </c>
      <c r="O1326" s="294"/>
    </row>
    <row r="1327" spans="13:15">
      <c r="M1327" s="143">
        <v>2637</v>
      </c>
      <c r="N1327" s="293" t="str">
        <f t="shared" si="25"/>
        <v/>
      </c>
      <c r="O1327" s="294"/>
    </row>
    <row r="1328" spans="13:15">
      <c r="M1328" s="143">
        <v>2639</v>
      </c>
      <c r="N1328" s="293" t="str">
        <f t="shared" si="25"/>
        <v/>
      </c>
      <c r="O1328" s="294"/>
    </row>
    <row r="1329" spans="13:15">
      <c r="M1329" s="143">
        <v>2641</v>
      </c>
      <c r="N1329" s="293" t="str">
        <f t="shared" si="25"/>
        <v/>
      </c>
      <c r="O1329" s="294"/>
    </row>
    <row r="1330" spans="13:15">
      <c r="M1330" s="143">
        <v>2643</v>
      </c>
      <c r="N1330" s="293" t="str">
        <f t="shared" si="25"/>
        <v/>
      </c>
      <c r="O1330" s="294"/>
    </row>
    <row r="1331" spans="13:15">
      <c r="M1331" s="143">
        <v>2645</v>
      </c>
      <c r="N1331" s="293" t="str">
        <f t="shared" si="25"/>
        <v/>
      </c>
      <c r="O1331" s="294"/>
    </row>
    <row r="1332" spans="13:15">
      <c r="M1332" s="143">
        <v>2647</v>
      </c>
      <c r="N1332" s="293" t="str">
        <f t="shared" si="25"/>
        <v/>
      </c>
      <c r="O1332" s="294"/>
    </row>
    <row r="1333" spans="13:15">
      <c r="M1333" s="143">
        <v>2649</v>
      </c>
      <c r="N1333" s="293" t="str">
        <f t="shared" si="25"/>
        <v/>
      </c>
      <c r="O1333" s="294"/>
    </row>
    <row r="1334" spans="13:15">
      <c r="M1334" s="143">
        <v>2651</v>
      </c>
      <c r="N1334" s="293" t="str">
        <f t="shared" si="25"/>
        <v/>
      </c>
      <c r="O1334" s="294"/>
    </row>
    <row r="1335" spans="13:15">
      <c r="M1335" s="143">
        <v>2653</v>
      </c>
      <c r="N1335" s="293" t="str">
        <f t="shared" si="25"/>
        <v/>
      </c>
      <c r="O1335" s="294"/>
    </row>
    <row r="1336" spans="13:15">
      <c r="M1336" s="143">
        <v>2655</v>
      </c>
      <c r="N1336" s="293" t="str">
        <f t="shared" si="25"/>
        <v/>
      </c>
      <c r="O1336" s="294"/>
    </row>
    <row r="1337" spans="13:15">
      <c r="M1337" s="143">
        <v>2657</v>
      </c>
      <c r="N1337" s="293" t="str">
        <f t="shared" si="25"/>
        <v/>
      </c>
      <c r="O1337" s="294"/>
    </row>
    <row r="1338" spans="13:15">
      <c r="M1338" s="143">
        <v>2659</v>
      </c>
      <c r="N1338" s="293" t="str">
        <f t="shared" si="25"/>
        <v/>
      </c>
      <c r="O1338" s="294"/>
    </row>
    <row r="1339" spans="13:15">
      <c r="M1339" s="143">
        <v>2661</v>
      </c>
      <c r="N1339" s="293" t="str">
        <f t="shared" si="25"/>
        <v/>
      </c>
      <c r="O1339" s="294"/>
    </row>
    <row r="1340" spans="13:15">
      <c r="M1340" s="143">
        <v>2663</v>
      </c>
      <c r="N1340" s="293" t="str">
        <f t="shared" si="25"/>
        <v/>
      </c>
      <c r="O1340" s="294"/>
    </row>
    <row r="1341" spans="13:15">
      <c r="M1341" s="143">
        <v>2665</v>
      </c>
      <c r="N1341" s="293" t="str">
        <f t="shared" si="25"/>
        <v/>
      </c>
      <c r="O1341" s="294"/>
    </row>
    <row r="1342" spans="13:15">
      <c r="M1342" s="143">
        <v>2667</v>
      </c>
      <c r="N1342" s="293" t="str">
        <f t="shared" si="25"/>
        <v/>
      </c>
      <c r="O1342" s="294"/>
    </row>
    <row r="1343" spans="13:15">
      <c r="M1343" s="143">
        <v>2669</v>
      </c>
      <c r="N1343" s="293" t="str">
        <f t="shared" si="25"/>
        <v/>
      </c>
      <c r="O1343" s="294"/>
    </row>
    <row r="1344" spans="13:15">
      <c r="M1344" s="143">
        <v>2671</v>
      </c>
      <c r="N1344" s="293" t="str">
        <f t="shared" si="25"/>
        <v/>
      </c>
      <c r="O1344" s="294"/>
    </row>
    <row r="1345" spans="13:15">
      <c r="M1345" s="143">
        <v>2673</v>
      </c>
      <c r="N1345" s="293" t="str">
        <f t="shared" si="25"/>
        <v/>
      </c>
      <c r="O1345" s="294"/>
    </row>
    <row r="1346" spans="13:15">
      <c r="M1346" s="143">
        <v>2675</v>
      </c>
      <c r="N1346" s="293" t="str">
        <f t="shared" si="25"/>
        <v/>
      </c>
      <c r="O1346" s="294"/>
    </row>
    <row r="1347" spans="13:15">
      <c r="M1347" s="143">
        <v>2677</v>
      </c>
      <c r="N1347" s="293" t="str">
        <f t="shared" si="25"/>
        <v/>
      </c>
      <c r="O1347" s="294"/>
    </row>
    <row r="1348" spans="13:15">
      <c r="M1348" s="143">
        <v>2679</v>
      </c>
      <c r="N1348" s="293" t="str">
        <f t="shared" si="25"/>
        <v/>
      </c>
      <c r="O1348" s="294"/>
    </row>
    <row r="1349" spans="13:15">
      <c r="M1349" s="143">
        <v>2681</v>
      </c>
      <c r="N1349" s="293" t="str">
        <f t="shared" si="25"/>
        <v/>
      </c>
      <c r="O1349" s="294"/>
    </row>
    <row r="1350" spans="13:15">
      <c r="M1350" s="143">
        <v>2683</v>
      </c>
      <c r="N1350" s="293" t="str">
        <f t="shared" si="25"/>
        <v/>
      </c>
      <c r="O1350" s="294"/>
    </row>
    <row r="1351" spans="13:15">
      <c r="M1351" s="143">
        <v>2685</v>
      </c>
      <c r="N1351" s="293" t="str">
        <f t="shared" si="25"/>
        <v/>
      </c>
      <c r="O1351" s="294"/>
    </row>
    <row r="1352" spans="13:15">
      <c r="M1352" s="143">
        <v>2687</v>
      </c>
      <c r="N1352" s="293" t="str">
        <f t="shared" si="25"/>
        <v/>
      </c>
      <c r="O1352" s="294"/>
    </row>
    <row r="1353" spans="13:15">
      <c r="M1353" s="143">
        <v>2689</v>
      </c>
      <c r="N1353" s="293" t="str">
        <f t="shared" si="25"/>
        <v/>
      </c>
      <c r="O1353" s="294"/>
    </row>
    <row r="1354" spans="13:15">
      <c r="M1354" s="143">
        <v>2691</v>
      </c>
      <c r="N1354" s="293" t="str">
        <f t="shared" si="25"/>
        <v/>
      </c>
      <c r="O1354" s="294"/>
    </row>
    <row r="1355" spans="13:15">
      <c r="M1355" s="143">
        <v>2693</v>
      </c>
      <c r="N1355" s="293" t="str">
        <f t="shared" si="25"/>
        <v/>
      </c>
      <c r="O1355" s="294"/>
    </row>
    <row r="1356" spans="13:15">
      <c r="M1356" s="143">
        <v>2695</v>
      </c>
      <c r="N1356" s="293" t="str">
        <f t="shared" si="25"/>
        <v/>
      </c>
      <c r="O1356" s="294"/>
    </row>
    <row r="1357" spans="13:15">
      <c r="M1357" s="143">
        <v>2697</v>
      </c>
      <c r="N1357" s="293" t="str">
        <f t="shared" si="25"/>
        <v/>
      </c>
      <c r="O1357" s="294"/>
    </row>
    <row r="1358" spans="13:15">
      <c r="M1358" s="143">
        <v>2699</v>
      </c>
      <c r="N1358" s="293" t="str">
        <f t="shared" ref="N1358:N1421" si="26">IF(VLOOKUP($M1358,学校番号,2,FALSE)="","",(VLOOKUP($M1358,学校番号,2,FALSE)))</f>
        <v/>
      </c>
      <c r="O1358" s="294"/>
    </row>
    <row r="1359" spans="13:15">
      <c r="M1359" s="143">
        <v>2701</v>
      </c>
      <c r="N1359" s="293" t="str">
        <f t="shared" si="26"/>
        <v>城山AC</v>
      </c>
      <c r="O1359" s="294"/>
    </row>
    <row r="1360" spans="13:15">
      <c r="M1360" s="143">
        <v>2703</v>
      </c>
      <c r="N1360" s="293" t="str">
        <f t="shared" si="26"/>
        <v>AJ</v>
      </c>
      <c r="O1360" s="294"/>
    </row>
    <row r="1361" spans="13:15">
      <c r="M1361" s="143">
        <v>2705</v>
      </c>
      <c r="N1361" s="293" t="str">
        <f t="shared" si="26"/>
        <v/>
      </c>
      <c r="O1361" s="294"/>
    </row>
    <row r="1362" spans="13:15">
      <c r="M1362" s="143">
        <v>2707</v>
      </c>
      <c r="N1362" s="293" t="str">
        <f t="shared" si="26"/>
        <v/>
      </c>
      <c r="O1362" s="294"/>
    </row>
    <row r="1363" spans="13:15">
      <c r="M1363" s="143">
        <v>2709</v>
      </c>
      <c r="N1363" s="293" t="str">
        <f t="shared" si="26"/>
        <v/>
      </c>
      <c r="O1363" s="294"/>
    </row>
    <row r="1364" spans="13:15">
      <c r="M1364" s="143">
        <v>2711</v>
      </c>
      <c r="N1364" s="293" t="str">
        <f t="shared" si="26"/>
        <v/>
      </c>
      <c r="O1364" s="294"/>
    </row>
    <row r="1365" spans="13:15">
      <c r="M1365" s="143">
        <v>2713</v>
      </c>
      <c r="N1365" s="293" t="str">
        <f t="shared" si="26"/>
        <v/>
      </c>
      <c r="O1365" s="294"/>
    </row>
    <row r="1366" spans="13:15">
      <c r="M1366" s="143">
        <v>2715</v>
      </c>
      <c r="N1366" s="293" t="str">
        <f t="shared" si="26"/>
        <v/>
      </c>
      <c r="O1366" s="294"/>
    </row>
    <row r="1367" spans="13:15">
      <c r="M1367" s="143">
        <v>2717</v>
      </c>
      <c r="N1367" s="293" t="str">
        <f t="shared" si="26"/>
        <v/>
      </c>
      <c r="O1367" s="294"/>
    </row>
    <row r="1368" spans="13:15">
      <c r="M1368" s="143">
        <v>2719</v>
      </c>
      <c r="N1368" s="293" t="str">
        <f t="shared" si="26"/>
        <v/>
      </c>
      <c r="O1368" s="294"/>
    </row>
    <row r="1369" spans="13:15">
      <c r="M1369" s="143">
        <v>2721</v>
      </c>
      <c r="N1369" s="293" t="str">
        <f t="shared" si="26"/>
        <v/>
      </c>
      <c r="O1369" s="294"/>
    </row>
    <row r="1370" spans="13:15">
      <c r="M1370" s="143">
        <v>2723</v>
      </c>
      <c r="N1370" s="293" t="str">
        <f t="shared" si="26"/>
        <v/>
      </c>
      <c r="O1370" s="294"/>
    </row>
    <row r="1371" spans="13:15">
      <c r="M1371" s="143">
        <v>2725</v>
      </c>
      <c r="N1371" s="293" t="str">
        <f t="shared" si="26"/>
        <v/>
      </c>
      <c r="O1371" s="294"/>
    </row>
    <row r="1372" spans="13:15">
      <c r="M1372" s="143">
        <v>2727</v>
      </c>
      <c r="N1372" s="293" t="str">
        <f t="shared" si="26"/>
        <v/>
      </c>
      <c r="O1372" s="294"/>
    </row>
    <row r="1373" spans="13:15">
      <c r="M1373" s="143">
        <v>2729</v>
      </c>
      <c r="N1373" s="293" t="str">
        <f t="shared" si="26"/>
        <v/>
      </c>
      <c r="O1373" s="294"/>
    </row>
    <row r="1374" spans="13:15">
      <c r="M1374" s="143">
        <v>2731</v>
      </c>
      <c r="N1374" s="293" t="str">
        <f t="shared" si="26"/>
        <v/>
      </c>
      <c r="O1374" s="294"/>
    </row>
    <row r="1375" spans="13:15">
      <c r="M1375" s="143">
        <v>2733</v>
      </c>
      <c r="N1375" s="293" t="str">
        <f t="shared" si="26"/>
        <v/>
      </c>
      <c r="O1375" s="294"/>
    </row>
    <row r="1376" spans="13:15">
      <c r="M1376" s="143">
        <v>2735</v>
      </c>
      <c r="N1376" s="293" t="str">
        <f t="shared" si="26"/>
        <v/>
      </c>
      <c r="O1376" s="294"/>
    </row>
    <row r="1377" spans="13:15">
      <c r="M1377" s="143">
        <v>2737</v>
      </c>
      <c r="N1377" s="293" t="str">
        <f t="shared" si="26"/>
        <v/>
      </c>
      <c r="O1377" s="294"/>
    </row>
    <row r="1378" spans="13:15">
      <c r="M1378" s="143">
        <v>2739</v>
      </c>
      <c r="N1378" s="293" t="str">
        <f t="shared" si="26"/>
        <v/>
      </c>
      <c r="O1378" s="294"/>
    </row>
    <row r="1379" spans="13:15">
      <c r="M1379" s="143">
        <v>2741</v>
      </c>
      <c r="N1379" s="293" t="str">
        <f t="shared" si="26"/>
        <v/>
      </c>
      <c r="O1379" s="294"/>
    </row>
    <row r="1380" spans="13:15">
      <c r="M1380" s="143">
        <v>2743</v>
      </c>
      <c r="N1380" s="293" t="str">
        <f t="shared" si="26"/>
        <v/>
      </c>
      <c r="O1380" s="294"/>
    </row>
    <row r="1381" spans="13:15">
      <c r="M1381" s="143">
        <v>2745</v>
      </c>
      <c r="N1381" s="293" t="str">
        <f t="shared" si="26"/>
        <v/>
      </c>
      <c r="O1381" s="294"/>
    </row>
    <row r="1382" spans="13:15">
      <c r="M1382" s="143">
        <v>2747</v>
      </c>
      <c r="N1382" s="293" t="str">
        <f t="shared" si="26"/>
        <v/>
      </c>
      <c r="O1382" s="294"/>
    </row>
    <row r="1383" spans="13:15">
      <c r="M1383" s="143">
        <v>2749</v>
      </c>
      <c r="N1383" s="293" t="str">
        <f t="shared" si="26"/>
        <v/>
      </c>
      <c r="O1383" s="294"/>
    </row>
    <row r="1384" spans="13:15">
      <c r="M1384" s="143">
        <v>2751</v>
      </c>
      <c r="N1384" s="293" t="str">
        <f t="shared" si="26"/>
        <v/>
      </c>
      <c r="O1384" s="294"/>
    </row>
    <row r="1385" spans="13:15">
      <c r="M1385" s="143">
        <v>2753</v>
      </c>
      <c r="N1385" s="293" t="str">
        <f t="shared" si="26"/>
        <v/>
      </c>
      <c r="O1385" s="294"/>
    </row>
    <row r="1386" spans="13:15">
      <c r="M1386" s="143">
        <v>2755</v>
      </c>
      <c r="N1386" s="293" t="str">
        <f t="shared" si="26"/>
        <v/>
      </c>
      <c r="O1386" s="294"/>
    </row>
    <row r="1387" spans="13:15">
      <c r="M1387" s="143">
        <v>2757</v>
      </c>
      <c r="N1387" s="293" t="str">
        <f t="shared" si="26"/>
        <v/>
      </c>
      <c r="O1387" s="294"/>
    </row>
    <row r="1388" spans="13:15">
      <c r="M1388" s="143">
        <v>2759</v>
      </c>
      <c r="N1388" s="293" t="str">
        <f t="shared" si="26"/>
        <v/>
      </c>
      <c r="O1388" s="294"/>
    </row>
    <row r="1389" spans="13:15">
      <c r="M1389" s="143">
        <v>2761</v>
      </c>
      <c r="N1389" s="293" t="str">
        <f t="shared" si="26"/>
        <v/>
      </c>
      <c r="O1389" s="294"/>
    </row>
    <row r="1390" spans="13:15">
      <c r="M1390" s="143">
        <v>2763</v>
      </c>
      <c r="N1390" s="293" t="str">
        <f t="shared" si="26"/>
        <v/>
      </c>
      <c r="O1390" s="294"/>
    </row>
    <row r="1391" spans="13:15">
      <c r="M1391" s="143">
        <v>2765</v>
      </c>
      <c r="N1391" s="293" t="str">
        <f t="shared" si="26"/>
        <v/>
      </c>
      <c r="O1391" s="294"/>
    </row>
    <row r="1392" spans="13:15">
      <c r="M1392" s="143">
        <v>2767</v>
      </c>
      <c r="N1392" s="293" t="str">
        <f t="shared" si="26"/>
        <v/>
      </c>
      <c r="O1392" s="294"/>
    </row>
    <row r="1393" spans="13:15">
      <c r="M1393" s="143">
        <v>2769</v>
      </c>
      <c r="N1393" s="293" t="str">
        <f t="shared" si="26"/>
        <v/>
      </c>
      <c r="O1393" s="294"/>
    </row>
    <row r="1394" spans="13:15">
      <c r="M1394" s="143">
        <v>2771</v>
      </c>
      <c r="N1394" s="293" t="str">
        <f t="shared" si="26"/>
        <v/>
      </c>
      <c r="O1394" s="294"/>
    </row>
    <row r="1395" spans="13:15">
      <c r="M1395" s="143">
        <v>2773</v>
      </c>
      <c r="N1395" s="293" t="str">
        <f t="shared" si="26"/>
        <v/>
      </c>
      <c r="O1395" s="294"/>
    </row>
    <row r="1396" spans="13:15">
      <c r="M1396" s="143">
        <v>2775</v>
      </c>
      <c r="N1396" s="293" t="str">
        <f t="shared" si="26"/>
        <v/>
      </c>
      <c r="O1396" s="294"/>
    </row>
    <row r="1397" spans="13:15">
      <c r="M1397" s="143">
        <v>2777</v>
      </c>
      <c r="N1397" s="293" t="str">
        <f t="shared" si="26"/>
        <v/>
      </c>
      <c r="O1397" s="294"/>
    </row>
    <row r="1398" spans="13:15">
      <c r="M1398" s="143">
        <v>2779</v>
      </c>
      <c r="N1398" s="293" t="str">
        <f t="shared" si="26"/>
        <v/>
      </c>
      <c r="O1398" s="294"/>
    </row>
    <row r="1399" spans="13:15">
      <c r="M1399" s="143">
        <v>2781</v>
      </c>
      <c r="N1399" s="293" t="str">
        <f t="shared" si="26"/>
        <v/>
      </c>
      <c r="O1399" s="294"/>
    </row>
    <row r="1400" spans="13:15">
      <c r="M1400" s="143">
        <v>2783</v>
      </c>
      <c r="N1400" s="293" t="str">
        <f t="shared" si="26"/>
        <v/>
      </c>
      <c r="O1400" s="294"/>
    </row>
    <row r="1401" spans="13:15">
      <c r="M1401" s="143">
        <v>2785</v>
      </c>
      <c r="N1401" s="293" t="str">
        <f t="shared" si="26"/>
        <v/>
      </c>
      <c r="O1401" s="294"/>
    </row>
    <row r="1402" spans="13:15">
      <c r="M1402" s="143">
        <v>2787</v>
      </c>
      <c r="N1402" s="293" t="str">
        <f t="shared" si="26"/>
        <v/>
      </c>
      <c r="O1402" s="294"/>
    </row>
    <row r="1403" spans="13:15">
      <c r="M1403" s="143">
        <v>2789</v>
      </c>
      <c r="N1403" s="293" t="str">
        <f t="shared" si="26"/>
        <v/>
      </c>
      <c r="O1403" s="294"/>
    </row>
    <row r="1404" spans="13:15">
      <c r="M1404" s="143">
        <v>2791</v>
      </c>
      <c r="N1404" s="293" t="str">
        <f t="shared" si="26"/>
        <v/>
      </c>
      <c r="O1404" s="294"/>
    </row>
    <row r="1405" spans="13:15">
      <c r="M1405" s="143">
        <v>2793</v>
      </c>
      <c r="N1405" s="293" t="str">
        <f t="shared" si="26"/>
        <v/>
      </c>
      <c r="O1405" s="294"/>
    </row>
    <row r="1406" spans="13:15">
      <c r="M1406" s="143">
        <v>2795</v>
      </c>
      <c r="N1406" s="293" t="str">
        <f t="shared" si="26"/>
        <v/>
      </c>
      <c r="O1406" s="294"/>
    </row>
    <row r="1407" spans="13:15">
      <c r="M1407" s="143">
        <v>2797</v>
      </c>
      <c r="N1407" s="293" t="str">
        <f t="shared" si="26"/>
        <v/>
      </c>
      <c r="O1407" s="294"/>
    </row>
    <row r="1408" spans="13:15">
      <c r="M1408" s="143">
        <v>2799</v>
      </c>
      <c r="N1408" s="293" t="str">
        <f t="shared" si="26"/>
        <v/>
      </c>
      <c r="O1408" s="294"/>
    </row>
    <row r="1409" spans="13:15">
      <c r="M1409" s="143">
        <v>2801</v>
      </c>
      <c r="N1409" s="293" t="str">
        <f t="shared" si="26"/>
        <v/>
      </c>
      <c r="O1409" s="294"/>
    </row>
    <row r="1410" spans="13:15">
      <c r="M1410" s="143">
        <v>2803</v>
      </c>
      <c r="N1410" s="293" t="str">
        <f t="shared" si="26"/>
        <v/>
      </c>
      <c r="O1410" s="294"/>
    </row>
    <row r="1411" spans="13:15">
      <c r="M1411" s="143">
        <v>2805</v>
      </c>
      <c r="N1411" s="293" t="str">
        <f t="shared" si="26"/>
        <v/>
      </c>
      <c r="O1411" s="294"/>
    </row>
    <row r="1412" spans="13:15">
      <c r="M1412" s="143">
        <v>2807</v>
      </c>
      <c r="N1412" s="293" t="str">
        <f t="shared" si="26"/>
        <v/>
      </c>
      <c r="O1412" s="294"/>
    </row>
    <row r="1413" spans="13:15">
      <c r="M1413" s="143">
        <v>2809</v>
      </c>
      <c r="N1413" s="293" t="str">
        <f t="shared" si="26"/>
        <v/>
      </c>
      <c r="O1413" s="294"/>
    </row>
    <row r="1414" spans="13:15">
      <c r="M1414" s="143">
        <v>2811</v>
      </c>
      <c r="N1414" s="293" t="str">
        <f t="shared" si="26"/>
        <v/>
      </c>
      <c r="O1414" s="294"/>
    </row>
    <row r="1415" spans="13:15">
      <c r="M1415" s="143">
        <v>2813</v>
      </c>
      <c r="N1415" s="293" t="str">
        <f t="shared" si="26"/>
        <v/>
      </c>
      <c r="O1415" s="294"/>
    </row>
    <row r="1416" spans="13:15">
      <c r="M1416" s="143">
        <v>2815</v>
      </c>
      <c r="N1416" s="293" t="str">
        <f t="shared" si="26"/>
        <v/>
      </c>
      <c r="O1416" s="294"/>
    </row>
    <row r="1417" spans="13:15">
      <c r="M1417" s="143">
        <v>2817</v>
      </c>
      <c r="N1417" s="293" t="str">
        <f t="shared" si="26"/>
        <v/>
      </c>
      <c r="O1417" s="294"/>
    </row>
    <row r="1418" spans="13:15">
      <c r="M1418" s="143">
        <v>2819</v>
      </c>
      <c r="N1418" s="293" t="str">
        <f t="shared" si="26"/>
        <v/>
      </c>
      <c r="O1418" s="294"/>
    </row>
    <row r="1419" spans="13:15">
      <c r="M1419" s="143">
        <v>2821</v>
      </c>
      <c r="N1419" s="293" t="str">
        <f t="shared" si="26"/>
        <v/>
      </c>
      <c r="O1419" s="294"/>
    </row>
    <row r="1420" spans="13:15">
      <c r="M1420" s="143">
        <v>2823</v>
      </c>
      <c r="N1420" s="293" t="str">
        <f t="shared" si="26"/>
        <v/>
      </c>
      <c r="O1420" s="294"/>
    </row>
    <row r="1421" spans="13:15">
      <c r="M1421" s="143">
        <v>2825</v>
      </c>
      <c r="N1421" s="293" t="str">
        <f t="shared" si="26"/>
        <v/>
      </c>
      <c r="O1421" s="294"/>
    </row>
    <row r="1422" spans="13:15">
      <c r="M1422" s="143">
        <v>2827</v>
      </c>
      <c r="N1422" s="293" t="str">
        <f t="shared" ref="N1422:N1485" si="27">IF(VLOOKUP($M1422,学校番号,2,FALSE)="","",(VLOOKUP($M1422,学校番号,2,FALSE)))</f>
        <v/>
      </c>
      <c r="O1422" s="294"/>
    </row>
    <row r="1423" spans="13:15">
      <c r="M1423" s="143">
        <v>2829</v>
      </c>
      <c r="N1423" s="293" t="str">
        <f t="shared" si="27"/>
        <v/>
      </c>
      <c r="O1423" s="294"/>
    </row>
    <row r="1424" spans="13:15">
      <c r="M1424" s="143">
        <v>2831</v>
      </c>
      <c r="N1424" s="293" t="str">
        <f t="shared" si="27"/>
        <v/>
      </c>
      <c r="O1424" s="294"/>
    </row>
    <row r="1425" spans="13:15">
      <c r="M1425" s="143">
        <v>2833</v>
      </c>
      <c r="N1425" s="293" t="str">
        <f t="shared" si="27"/>
        <v/>
      </c>
      <c r="O1425" s="294"/>
    </row>
    <row r="1426" spans="13:15">
      <c r="M1426" s="143">
        <v>2835</v>
      </c>
      <c r="N1426" s="293" t="str">
        <f t="shared" si="27"/>
        <v/>
      </c>
      <c r="O1426" s="294"/>
    </row>
    <row r="1427" spans="13:15">
      <c r="M1427" s="143">
        <v>2837</v>
      </c>
      <c r="N1427" s="293" t="str">
        <f t="shared" si="27"/>
        <v/>
      </c>
      <c r="O1427" s="294"/>
    </row>
    <row r="1428" spans="13:15">
      <c r="M1428" s="143">
        <v>2839</v>
      </c>
      <c r="N1428" s="293" t="str">
        <f t="shared" si="27"/>
        <v/>
      </c>
      <c r="O1428" s="294"/>
    </row>
    <row r="1429" spans="13:15">
      <c r="M1429" s="143">
        <v>2841</v>
      </c>
      <c r="N1429" s="293" t="str">
        <f t="shared" si="27"/>
        <v/>
      </c>
      <c r="O1429" s="294"/>
    </row>
    <row r="1430" spans="13:15">
      <c r="M1430" s="143">
        <v>2843</v>
      </c>
      <c r="N1430" s="293" t="str">
        <f t="shared" si="27"/>
        <v/>
      </c>
      <c r="O1430" s="294"/>
    </row>
    <row r="1431" spans="13:15">
      <c r="M1431" s="143">
        <v>2845</v>
      </c>
      <c r="N1431" s="293" t="str">
        <f t="shared" si="27"/>
        <v/>
      </c>
      <c r="O1431" s="294"/>
    </row>
    <row r="1432" spans="13:15">
      <c r="M1432" s="143">
        <v>2847</v>
      </c>
      <c r="N1432" s="293" t="str">
        <f t="shared" si="27"/>
        <v/>
      </c>
      <c r="O1432" s="294"/>
    </row>
    <row r="1433" spans="13:15">
      <c r="M1433" s="143">
        <v>2849</v>
      </c>
      <c r="N1433" s="293" t="str">
        <f t="shared" si="27"/>
        <v/>
      </c>
      <c r="O1433" s="294"/>
    </row>
    <row r="1434" spans="13:15">
      <c r="M1434" s="143">
        <v>2851</v>
      </c>
      <c r="N1434" s="293" t="str">
        <f t="shared" si="27"/>
        <v/>
      </c>
      <c r="O1434" s="294"/>
    </row>
    <row r="1435" spans="13:15">
      <c r="M1435" s="143">
        <v>2853</v>
      </c>
      <c r="N1435" s="293" t="str">
        <f t="shared" si="27"/>
        <v/>
      </c>
      <c r="O1435" s="294"/>
    </row>
    <row r="1436" spans="13:15">
      <c r="M1436" s="143">
        <v>2855</v>
      </c>
      <c r="N1436" s="293" t="str">
        <f t="shared" si="27"/>
        <v/>
      </c>
      <c r="O1436" s="294"/>
    </row>
    <row r="1437" spans="13:15">
      <c r="M1437" s="143">
        <v>2857</v>
      </c>
      <c r="N1437" s="293" t="str">
        <f t="shared" si="27"/>
        <v/>
      </c>
      <c r="O1437" s="294"/>
    </row>
    <row r="1438" spans="13:15">
      <c r="M1438" s="143">
        <v>2859</v>
      </c>
      <c r="N1438" s="293" t="str">
        <f t="shared" si="27"/>
        <v/>
      </c>
      <c r="O1438" s="294"/>
    </row>
    <row r="1439" spans="13:15">
      <c r="M1439" s="143">
        <v>2861</v>
      </c>
      <c r="N1439" s="293" t="str">
        <f t="shared" si="27"/>
        <v/>
      </c>
      <c r="O1439" s="294"/>
    </row>
    <row r="1440" spans="13:15">
      <c r="M1440" s="143">
        <v>2863</v>
      </c>
      <c r="N1440" s="293" t="str">
        <f t="shared" si="27"/>
        <v/>
      </c>
      <c r="O1440" s="294"/>
    </row>
    <row r="1441" spans="13:15">
      <c r="M1441" s="143">
        <v>2865</v>
      </c>
      <c r="N1441" s="293" t="str">
        <f t="shared" si="27"/>
        <v/>
      </c>
      <c r="O1441" s="294"/>
    </row>
    <row r="1442" spans="13:15">
      <c r="M1442" s="143">
        <v>2867</v>
      </c>
      <c r="N1442" s="293" t="str">
        <f t="shared" si="27"/>
        <v/>
      </c>
      <c r="O1442" s="294"/>
    </row>
    <row r="1443" spans="13:15">
      <c r="M1443" s="143">
        <v>2869</v>
      </c>
      <c r="N1443" s="293" t="str">
        <f t="shared" si="27"/>
        <v/>
      </c>
      <c r="O1443" s="294"/>
    </row>
    <row r="1444" spans="13:15">
      <c r="M1444" s="143">
        <v>2871</v>
      </c>
      <c r="N1444" s="293" t="str">
        <f t="shared" si="27"/>
        <v/>
      </c>
      <c r="O1444" s="294"/>
    </row>
    <row r="1445" spans="13:15">
      <c r="M1445" s="143">
        <v>2873</v>
      </c>
      <c r="N1445" s="293" t="str">
        <f t="shared" si="27"/>
        <v/>
      </c>
      <c r="O1445" s="294"/>
    </row>
    <row r="1446" spans="13:15">
      <c r="M1446" s="143">
        <v>2875</v>
      </c>
      <c r="N1446" s="293" t="str">
        <f t="shared" si="27"/>
        <v/>
      </c>
      <c r="O1446" s="294"/>
    </row>
    <row r="1447" spans="13:15">
      <c r="M1447" s="143">
        <v>2877</v>
      </c>
      <c r="N1447" s="293" t="str">
        <f t="shared" si="27"/>
        <v/>
      </c>
      <c r="O1447" s="294"/>
    </row>
    <row r="1448" spans="13:15">
      <c r="M1448" s="143">
        <v>2879</v>
      </c>
      <c r="N1448" s="293" t="str">
        <f t="shared" si="27"/>
        <v/>
      </c>
      <c r="O1448" s="294"/>
    </row>
    <row r="1449" spans="13:15">
      <c r="M1449" s="143">
        <v>2881</v>
      </c>
      <c r="N1449" s="293" t="str">
        <f t="shared" si="27"/>
        <v/>
      </c>
      <c r="O1449" s="294"/>
    </row>
    <row r="1450" spans="13:15">
      <c r="M1450" s="143">
        <v>2883</v>
      </c>
      <c r="N1450" s="293" t="str">
        <f t="shared" si="27"/>
        <v/>
      </c>
      <c r="O1450" s="294"/>
    </row>
    <row r="1451" spans="13:15">
      <c r="M1451" s="143">
        <v>2885</v>
      </c>
      <c r="N1451" s="293" t="str">
        <f t="shared" si="27"/>
        <v/>
      </c>
      <c r="O1451" s="294"/>
    </row>
    <row r="1452" spans="13:15">
      <c r="M1452" s="143">
        <v>2887</v>
      </c>
      <c r="N1452" s="293" t="str">
        <f t="shared" si="27"/>
        <v/>
      </c>
      <c r="O1452" s="294"/>
    </row>
    <row r="1453" spans="13:15">
      <c r="M1453" s="143">
        <v>2889</v>
      </c>
      <c r="N1453" s="293" t="str">
        <f t="shared" si="27"/>
        <v/>
      </c>
      <c r="O1453" s="294"/>
    </row>
    <row r="1454" spans="13:15">
      <c r="M1454" s="143">
        <v>2891</v>
      </c>
      <c r="N1454" s="293" t="str">
        <f t="shared" si="27"/>
        <v/>
      </c>
      <c r="O1454" s="294"/>
    </row>
    <row r="1455" spans="13:15">
      <c r="M1455" s="143">
        <v>2893</v>
      </c>
      <c r="N1455" s="293" t="str">
        <f t="shared" si="27"/>
        <v/>
      </c>
      <c r="O1455" s="294"/>
    </row>
    <row r="1456" spans="13:15">
      <c r="M1456" s="143">
        <v>2895</v>
      </c>
      <c r="N1456" s="293" t="str">
        <f t="shared" si="27"/>
        <v/>
      </c>
      <c r="O1456" s="294"/>
    </row>
    <row r="1457" spans="13:15">
      <c r="M1457" s="143">
        <v>2897</v>
      </c>
      <c r="N1457" s="293" t="str">
        <f t="shared" si="27"/>
        <v/>
      </c>
      <c r="O1457" s="294"/>
    </row>
    <row r="1458" spans="13:15">
      <c r="M1458" s="143">
        <v>2899</v>
      </c>
      <c r="N1458" s="293" t="str">
        <f t="shared" si="27"/>
        <v/>
      </c>
      <c r="O1458" s="294"/>
    </row>
    <row r="1459" spans="13:15">
      <c r="M1459" s="143">
        <v>2901</v>
      </c>
      <c r="N1459" s="293" t="str">
        <f t="shared" si="27"/>
        <v/>
      </c>
      <c r="O1459" s="294"/>
    </row>
    <row r="1460" spans="13:15">
      <c r="M1460" s="143">
        <v>2903</v>
      </c>
      <c r="N1460" s="293" t="str">
        <f t="shared" si="27"/>
        <v/>
      </c>
      <c r="O1460" s="294"/>
    </row>
    <row r="1461" spans="13:15">
      <c r="M1461" s="143">
        <v>2905</v>
      </c>
      <c r="N1461" s="293" t="str">
        <f t="shared" si="27"/>
        <v/>
      </c>
      <c r="O1461" s="294"/>
    </row>
    <row r="1462" spans="13:15">
      <c r="M1462" s="143">
        <v>2907</v>
      </c>
      <c r="N1462" s="293" t="str">
        <f t="shared" si="27"/>
        <v/>
      </c>
      <c r="O1462" s="294"/>
    </row>
    <row r="1463" spans="13:15">
      <c r="M1463" s="143">
        <v>2909</v>
      </c>
      <c r="N1463" s="293" t="str">
        <f t="shared" si="27"/>
        <v/>
      </c>
      <c r="O1463" s="294"/>
    </row>
    <row r="1464" spans="13:15">
      <c r="M1464" s="143">
        <v>2911</v>
      </c>
      <c r="N1464" s="293" t="str">
        <f t="shared" si="27"/>
        <v/>
      </c>
      <c r="O1464" s="294"/>
    </row>
    <row r="1465" spans="13:15">
      <c r="M1465" s="143">
        <v>2913</v>
      </c>
      <c r="N1465" s="293" t="str">
        <f t="shared" si="27"/>
        <v/>
      </c>
      <c r="O1465" s="294"/>
    </row>
    <row r="1466" spans="13:15">
      <c r="M1466" s="143">
        <v>2915</v>
      </c>
      <c r="N1466" s="293" t="str">
        <f t="shared" si="27"/>
        <v/>
      </c>
      <c r="O1466" s="294"/>
    </row>
    <row r="1467" spans="13:15">
      <c r="M1467" s="143">
        <v>2917</v>
      </c>
      <c r="N1467" s="293" t="str">
        <f t="shared" si="27"/>
        <v/>
      </c>
      <c r="O1467" s="294"/>
    </row>
    <row r="1468" spans="13:15">
      <c r="M1468" s="143">
        <v>2919</v>
      </c>
      <c r="N1468" s="293" t="str">
        <f t="shared" si="27"/>
        <v/>
      </c>
      <c r="O1468" s="294"/>
    </row>
    <row r="1469" spans="13:15">
      <c r="M1469" s="143">
        <v>2921</v>
      </c>
      <c r="N1469" s="293" t="str">
        <f t="shared" si="27"/>
        <v/>
      </c>
      <c r="O1469" s="294"/>
    </row>
    <row r="1470" spans="13:15">
      <c r="M1470" s="143">
        <v>2923</v>
      </c>
      <c r="N1470" s="293" t="str">
        <f t="shared" si="27"/>
        <v/>
      </c>
      <c r="O1470" s="294"/>
    </row>
    <row r="1471" spans="13:15">
      <c r="M1471" s="143">
        <v>2925</v>
      </c>
      <c r="N1471" s="293" t="str">
        <f t="shared" si="27"/>
        <v/>
      </c>
      <c r="O1471" s="294"/>
    </row>
    <row r="1472" spans="13:15">
      <c r="M1472" s="143">
        <v>2927</v>
      </c>
      <c r="N1472" s="293" t="str">
        <f t="shared" si="27"/>
        <v/>
      </c>
      <c r="O1472" s="294"/>
    </row>
    <row r="1473" spans="13:15">
      <c r="M1473" s="143">
        <v>2929</v>
      </c>
      <c r="N1473" s="293" t="str">
        <f t="shared" si="27"/>
        <v/>
      </c>
      <c r="O1473" s="294"/>
    </row>
    <row r="1474" spans="13:15">
      <c r="M1474" s="143">
        <v>2931</v>
      </c>
      <c r="N1474" s="293" t="str">
        <f t="shared" si="27"/>
        <v/>
      </c>
      <c r="O1474" s="294"/>
    </row>
    <row r="1475" spans="13:15">
      <c r="M1475" s="143">
        <v>2933</v>
      </c>
      <c r="N1475" s="293" t="str">
        <f t="shared" si="27"/>
        <v/>
      </c>
      <c r="O1475" s="294"/>
    </row>
    <row r="1476" spans="13:15">
      <c r="M1476" s="143">
        <v>2935</v>
      </c>
      <c r="N1476" s="293" t="str">
        <f t="shared" si="27"/>
        <v/>
      </c>
      <c r="O1476" s="294"/>
    </row>
    <row r="1477" spans="13:15">
      <c r="M1477" s="143">
        <v>2937</v>
      </c>
      <c r="N1477" s="293" t="str">
        <f t="shared" si="27"/>
        <v/>
      </c>
      <c r="O1477" s="294"/>
    </row>
    <row r="1478" spans="13:15">
      <c r="M1478" s="143">
        <v>2939</v>
      </c>
      <c r="N1478" s="293" t="str">
        <f t="shared" si="27"/>
        <v/>
      </c>
      <c r="O1478" s="294"/>
    </row>
    <row r="1479" spans="13:15">
      <c r="M1479" s="143">
        <v>2941</v>
      </c>
      <c r="N1479" s="293" t="str">
        <f t="shared" si="27"/>
        <v/>
      </c>
      <c r="O1479" s="294"/>
    </row>
    <row r="1480" spans="13:15">
      <c r="M1480" s="143">
        <v>2943</v>
      </c>
      <c r="N1480" s="293" t="str">
        <f t="shared" si="27"/>
        <v/>
      </c>
      <c r="O1480" s="294"/>
    </row>
    <row r="1481" spans="13:15">
      <c r="M1481" s="143">
        <v>2945</v>
      </c>
      <c r="N1481" s="293" t="str">
        <f t="shared" si="27"/>
        <v/>
      </c>
      <c r="O1481" s="294"/>
    </row>
    <row r="1482" spans="13:15">
      <c r="M1482" s="143">
        <v>2947</v>
      </c>
      <c r="N1482" s="293" t="str">
        <f t="shared" si="27"/>
        <v/>
      </c>
      <c r="O1482" s="294"/>
    </row>
    <row r="1483" spans="13:15">
      <c r="M1483" s="143">
        <v>2949</v>
      </c>
      <c r="N1483" s="293" t="str">
        <f t="shared" si="27"/>
        <v/>
      </c>
      <c r="O1483" s="294"/>
    </row>
    <row r="1484" spans="13:15">
      <c r="M1484" s="143">
        <v>2951</v>
      </c>
      <c r="N1484" s="293" t="str">
        <f t="shared" si="27"/>
        <v/>
      </c>
      <c r="O1484" s="294"/>
    </row>
    <row r="1485" spans="13:15">
      <c r="M1485" s="143">
        <v>2953</v>
      </c>
      <c r="N1485" s="293" t="str">
        <f t="shared" si="27"/>
        <v/>
      </c>
      <c r="O1485" s="294"/>
    </row>
    <row r="1486" spans="13:15">
      <c r="M1486" s="143">
        <v>2955</v>
      </c>
      <c r="N1486" s="293" t="str">
        <f t="shared" ref="N1486:N1508" si="28">IF(VLOOKUP($M1486,学校番号,2,FALSE)="","",(VLOOKUP($M1486,学校番号,2,FALSE)))</f>
        <v/>
      </c>
      <c r="O1486" s="294"/>
    </row>
    <row r="1487" spans="13:15">
      <c r="M1487" s="143">
        <v>2957</v>
      </c>
      <c r="N1487" s="293" t="str">
        <f t="shared" si="28"/>
        <v/>
      </c>
      <c r="O1487" s="294"/>
    </row>
    <row r="1488" spans="13:15">
      <c r="M1488" s="143">
        <v>2959</v>
      </c>
      <c r="N1488" s="293" t="str">
        <f t="shared" si="28"/>
        <v/>
      </c>
      <c r="O1488" s="294"/>
    </row>
    <row r="1489" spans="13:15">
      <c r="M1489" s="143">
        <v>2961</v>
      </c>
      <c r="N1489" s="293" t="str">
        <f t="shared" si="28"/>
        <v/>
      </c>
      <c r="O1489" s="294"/>
    </row>
    <row r="1490" spans="13:15">
      <c r="M1490" s="143">
        <v>2963</v>
      </c>
      <c r="N1490" s="293" t="str">
        <f t="shared" si="28"/>
        <v/>
      </c>
      <c r="O1490" s="294"/>
    </row>
    <row r="1491" spans="13:15">
      <c r="M1491" s="143">
        <v>2965</v>
      </c>
      <c r="N1491" s="293" t="str">
        <f t="shared" si="28"/>
        <v/>
      </c>
      <c r="O1491" s="294"/>
    </row>
    <row r="1492" spans="13:15">
      <c r="M1492" s="143">
        <v>2967</v>
      </c>
      <c r="N1492" s="293" t="str">
        <f t="shared" si="28"/>
        <v/>
      </c>
      <c r="O1492" s="294"/>
    </row>
    <row r="1493" spans="13:15">
      <c r="M1493" s="143">
        <v>2969</v>
      </c>
      <c r="N1493" s="293" t="str">
        <f t="shared" si="28"/>
        <v/>
      </c>
      <c r="O1493" s="294"/>
    </row>
    <row r="1494" spans="13:15">
      <c r="M1494" s="143">
        <v>2971</v>
      </c>
      <c r="N1494" s="293" t="str">
        <f t="shared" si="28"/>
        <v/>
      </c>
      <c r="O1494" s="294"/>
    </row>
    <row r="1495" spans="13:15">
      <c r="M1495" s="143">
        <v>2973</v>
      </c>
      <c r="N1495" s="293" t="str">
        <f t="shared" si="28"/>
        <v/>
      </c>
      <c r="O1495" s="294"/>
    </row>
    <row r="1496" spans="13:15">
      <c r="M1496" s="143">
        <v>2975</v>
      </c>
      <c r="N1496" s="293" t="str">
        <f t="shared" si="28"/>
        <v/>
      </c>
      <c r="O1496" s="294"/>
    </row>
    <row r="1497" spans="13:15">
      <c r="M1497" s="143">
        <v>2977</v>
      </c>
      <c r="N1497" s="293" t="str">
        <f t="shared" si="28"/>
        <v/>
      </c>
      <c r="O1497" s="294"/>
    </row>
    <row r="1498" spans="13:15">
      <c r="M1498" s="143">
        <v>2979</v>
      </c>
      <c r="N1498" s="293" t="str">
        <f t="shared" si="28"/>
        <v/>
      </c>
      <c r="O1498" s="294"/>
    </row>
    <row r="1499" spans="13:15">
      <c r="M1499" s="143">
        <v>2981</v>
      </c>
      <c r="N1499" s="293" t="str">
        <f t="shared" si="28"/>
        <v/>
      </c>
      <c r="O1499" s="294"/>
    </row>
    <row r="1500" spans="13:15">
      <c r="M1500" s="143">
        <v>2983</v>
      </c>
      <c r="N1500" s="293" t="str">
        <f t="shared" si="28"/>
        <v/>
      </c>
      <c r="O1500" s="294"/>
    </row>
    <row r="1501" spans="13:15">
      <c r="M1501" s="143">
        <v>2985</v>
      </c>
      <c r="N1501" s="293" t="str">
        <f t="shared" si="28"/>
        <v/>
      </c>
      <c r="O1501" s="294"/>
    </row>
    <row r="1502" spans="13:15">
      <c r="M1502" s="143">
        <v>2987</v>
      </c>
      <c r="N1502" s="293" t="str">
        <f t="shared" si="28"/>
        <v/>
      </c>
      <c r="O1502" s="294"/>
    </row>
    <row r="1503" spans="13:15">
      <c r="M1503" s="143">
        <v>2989</v>
      </c>
      <c r="N1503" s="293" t="str">
        <f t="shared" si="28"/>
        <v/>
      </c>
      <c r="O1503" s="294"/>
    </row>
    <row r="1504" spans="13:15">
      <c r="M1504" s="143">
        <v>2991</v>
      </c>
      <c r="N1504" s="293" t="str">
        <f t="shared" si="28"/>
        <v/>
      </c>
      <c r="O1504" s="294"/>
    </row>
    <row r="1505" spans="13:15">
      <c r="M1505" s="143">
        <v>2993</v>
      </c>
      <c r="N1505" s="293" t="str">
        <f t="shared" si="28"/>
        <v/>
      </c>
      <c r="O1505" s="294"/>
    </row>
    <row r="1506" spans="13:15">
      <c r="M1506" s="143">
        <v>2995</v>
      </c>
      <c r="N1506" s="293" t="str">
        <f t="shared" si="28"/>
        <v/>
      </c>
      <c r="O1506" s="294"/>
    </row>
    <row r="1507" spans="13:15">
      <c r="M1507" s="143">
        <v>2997</v>
      </c>
      <c r="N1507" s="293" t="str">
        <f t="shared" si="28"/>
        <v/>
      </c>
      <c r="O1507" s="294"/>
    </row>
    <row r="1508" spans="13:15" ht="13.8" thickBot="1">
      <c r="M1508" s="144">
        <v>2999</v>
      </c>
      <c r="N1508" s="302" t="str">
        <f t="shared" si="28"/>
        <v/>
      </c>
      <c r="O1508" s="303"/>
    </row>
  </sheetData>
  <mergeCells count="1499">
    <mergeCell ref="N1501:O1501"/>
    <mergeCell ref="N1502:O1502"/>
    <mergeCell ref="N1503:O1503"/>
    <mergeCell ref="N1504:O1504"/>
    <mergeCell ref="N1505:O1505"/>
    <mergeCell ref="N1506:O1506"/>
    <mergeCell ref="N1507:O1507"/>
    <mergeCell ref="N1508:O1508"/>
    <mergeCell ref="N1492:O1492"/>
    <mergeCell ref="N1493:O1493"/>
    <mergeCell ref="N1494:O1494"/>
    <mergeCell ref="N1495:O1495"/>
    <mergeCell ref="N1496:O1496"/>
    <mergeCell ref="N1497:O1497"/>
    <mergeCell ref="N1498:O1498"/>
    <mergeCell ref="N1499:O1499"/>
    <mergeCell ref="N1500:O1500"/>
    <mergeCell ref="N1483:O1483"/>
    <mergeCell ref="N1484:O1484"/>
    <mergeCell ref="N1485:O1485"/>
    <mergeCell ref="N1486:O1486"/>
    <mergeCell ref="N1487:O1487"/>
    <mergeCell ref="N1488:O1488"/>
    <mergeCell ref="N1489:O1489"/>
    <mergeCell ref="N1490:O1490"/>
    <mergeCell ref="N1491:O1491"/>
    <mergeCell ref="N1474:O1474"/>
    <mergeCell ref="N1475:O1475"/>
    <mergeCell ref="N1476:O1476"/>
    <mergeCell ref="N1477:O1477"/>
    <mergeCell ref="N1478:O1478"/>
    <mergeCell ref="N1479:O1479"/>
    <mergeCell ref="N1480:O1480"/>
    <mergeCell ref="N1481:O1481"/>
    <mergeCell ref="N1482:O1482"/>
    <mergeCell ref="N1465:O1465"/>
    <mergeCell ref="N1466:O1466"/>
    <mergeCell ref="N1467:O1467"/>
    <mergeCell ref="N1468:O1468"/>
    <mergeCell ref="N1469:O1469"/>
    <mergeCell ref="N1470:O1470"/>
    <mergeCell ref="N1471:O1471"/>
    <mergeCell ref="N1472:O1472"/>
    <mergeCell ref="N1473:O1473"/>
    <mergeCell ref="N1456:O1456"/>
    <mergeCell ref="N1457:O1457"/>
    <mergeCell ref="N1458:O1458"/>
    <mergeCell ref="N1459:O1459"/>
    <mergeCell ref="N1460:O1460"/>
    <mergeCell ref="N1461:O1461"/>
    <mergeCell ref="N1462:O1462"/>
    <mergeCell ref="N1463:O1463"/>
    <mergeCell ref="N1464:O1464"/>
    <mergeCell ref="N1447:O1447"/>
    <mergeCell ref="N1448:O1448"/>
    <mergeCell ref="N1449:O1449"/>
    <mergeCell ref="N1450:O1450"/>
    <mergeCell ref="N1451:O1451"/>
    <mergeCell ref="N1452:O1452"/>
    <mergeCell ref="N1453:O1453"/>
    <mergeCell ref="N1454:O1454"/>
    <mergeCell ref="N1455:O1455"/>
    <mergeCell ref="N1438:O1438"/>
    <mergeCell ref="N1439:O1439"/>
    <mergeCell ref="N1440:O1440"/>
    <mergeCell ref="N1441:O1441"/>
    <mergeCell ref="N1442:O1442"/>
    <mergeCell ref="N1443:O1443"/>
    <mergeCell ref="N1444:O1444"/>
    <mergeCell ref="N1445:O1445"/>
    <mergeCell ref="N1446:O1446"/>
    <mergeCell ref="N1429:O1429"/>
    <mergeCell ref="N1430:O1430"/>
    <mergeCell ref="N1431:O1431"/>
    <mergeCell ref="N1432:O1432"/>
    <mergeCell ref="N1433:O1433"/>
    <mergeCell ref="N1434:O1434"/>
    <mergeCell ref="N1435:O1435"/>
    <mergeCell ref="N1436:O1436"/>
    <mergeCell ref="N1437:O1437"/>
    <mergeCell ref="N1420:O1420"/>
    <mergeCell ref="N1421:O1421"/>
    <mergeCell ref="N1422:O1422"/>
    <mergeCell ref="N1423:O1423"/>
    <mergeCell ref="N1424:O1424"/>
    <mergeCell ref="N1425:O1425"/>
    <mergeCell ref="N1426:O1426"/>
    <mergeCell ref="N1427:O1427"/>
    <mergeCell ref="N1428:O1428"/>
    <mergeCell ref="N1411:O1411"/>
    <mergeCell ref="N1412:O1412"/>
    <mergeCell ref="N1413:O1413"/>
    <mergeCell ref="N1414:O1414"/>
    <mergeCell ref="N1415:O1415"/>
    <mergeCell ref="N1416:O1416"/>
    <mergeCell ref="N1417:O1417"/>
    <mergeCell ref="N1418:O1418"/>
    <mergeCell ref="N1419:O1419"/>
    <mergeCell ref="N1402:O1402"/>
    <mergeCell ref="N1403:O1403"/>
    <mergeCell ref="N1404:O1404"/>
    <mergeCell ref="N1405:O1405"/>
    <mergeCell ref="N1406:O1406"/>
    <mergeCell ref="N1407:O1407"/>
    <mergeCell ref="N1408:O1408"/>
    <mergeCell ref="N1409:O1409"/>
    <mergeCell ref="N1410:O1410"/>
    <mergeCell ref="N1393:O1393"/>
    <mergeCell ref="N1394:O1394"/>
    <mergeCell ref="N1395:O1395"/>
    <mergeCell ref="N1396:O1396"/>
    <mergeCell ref="N1397:O1397"/>
    <mergeCell ref="N1398:O1398"/>
    <mergeCell ref="N1399:O1399"/>
    <mergeCell ref="N1400:O1400"/>
    <mergeCell ref="N1401:O1401"/>
    <mergeCell ref="N1384:O1384"/>
    <mergeCell ref="N1385:O1385"/>
    <mergeCell ref="N1386:O1386"/>
    <mergeCell ref="N1387:O1387"/>
    <mergeCell ref="N1388:O1388"/>
    <mergeCell ref="N1389:O1389"/>
    <mergeCell ref="N1390:O1390"/>
    <mergeCell ref="N1391:O1391"/>
    <mergeCell ref="N1392:O1392"/>
    <mergeCell ref="N1375:O1375"/>
    <mergeCell ref="N1376:O1376"/>
    <mergeCell ref="N1377:O1377"/>
    <mergeCell ref="N1378:O1378"/>
    <mergeCell ref="N1379:O1379"/>
    <mergeCell ref="N1380:O1380"/>
    <mergeCell ref="N1381:O1381"/>
    <mergeCell ref="N1382:O1382"/>
    <mergeCell ref="N1383:O1383"/>
    <mergeCell ref="N1366:O1366"/>
    <mergeCell ref="N1367:O1367"/>
    <mergeCell ref="N1368:O1368"/>
    <mergeCell ref="N1369:O1369"/>
    <mergeCell ref="N1370:O1370"/>
    <mergeCell ref="N1371:O1371"/>
    <mergeCell ref="N1372:O1372"/>
    <mergeCell ref="N1373:O1373"/>
    <mergeCell ref="N1374:O1374"/>
    <mergeCell ref="N1357:O1357"/>
    <mergeCell ref="N1358:O1358"/>
    <mergeCell ref="N1359:O1359"/>
    <mergeCell ref="N1360:O1360"/>
    <mergeCell ref="N1361:O1361"/>
    <mergeCell ref="N1362:O1362"/>
    <mergeCell ref="N1363:O1363"/>
    <mergeCell ref="N1364:O1364"/>
    <mergeCell ref="N1365:O1365"/>
    <mergeCell ref="N1348:O1348"/>
    <mergeCell ref="N1349:O1349"/>
    <mergeCell ref="N1350:O1350"/>
    <mergeCell ref="N1351:O1351"/>
    <mergeCell ref="N1352:O1352"/>
    <mergeCell ref="N1353:O1353"/>
    <mergeCell ref="N1354:O1354"/>
    <mergeCell ref="N1355:O1355"/>
    <mergeCell ref="N1356:O1356"/>
    <mergeCell ref="N1339:O1339"/>
    <mergeCell ref="N1340:O1340"/>
    <mergeCell ref="N1341:O1341"/>
    <mergeCell ref="N1342:O1342"/>
    <mergeCell ref="N1343:O1343"/>
    <mergeCell ref="N1344:O1344"/>
    <mergeCell ref="N1345:O1345"/>
    <mergeCell ref="N1346:O1346"/>
    <mergeCell ref="N1347:O1347"/>
    <mergeCell ref="N1330:O1330"/>
    <mergeCell ref="N1331:O1331"/>
    <mergeCell ref="N1332:O1332"/>
    <mergeCell ref="N1333:O1333"/>
    <mergeCell ref="N1334:O1334"/>
    <mergeCell ref="N1335:O1335"/>
    <mergeCell ref="N1336:O1336"/>
    <mergeCell ref="N1337:O1337"/>
    <mergeCell ref="N1338:O1338"/>
    <mergeCell ref="N1321:O1321"/>
    <mergeCell ref="N1322:O1322"/>
    <mergeCell ref="N1323:O1323"/>
    <mergeCell ref="N1324:O1324"/>
    <mergeCell ref="N1325:O1325"/>
    <mergeCell ref="N1326:O1326"/>
    <mergeCell ref="N1327:O1327"/>
    <mergeCell ref="N1328:O1328"/>
    <mergeCell ref="N1329:O1329"/>
    <mergeCell ref="N1312:O1312"/>
    <mergeCell ref="N1313:O1313"/>
    <mergeCell ref="N1314:O1314"/>
    <mergeCell ref="N1315:O1315"/>
    <mergeCell ref="N1316:O1316"/>
    <mergeCell ref="N1317:O1317"/>
    <mergeCell ref="N1318:O1318"/>
    <mergeCell ref="N1319:O1319"/>
    <mergeCell ref="N1320:O1320"/>
    <mergeCell ref="N1303:O1303"/>
    <mergeCell ref="N1304:O1304"/>
    <mergeCell ref="N1305:O1305"/>
    <mergeCell ref="N1306:O1306"/>
    <mergeCell ref="N1307:O1307"/>
    <mergeCell ref="N1308:O1308"/>
    <mergeCell ref="N1309:O1309"/>
    <mergeCell ref="N1310:O1310"/>
    <mergeCell ref="N1311:O1311"/>
    <mergeCell ref="N1294:O1294"/>
    <mergeCell ref="N1295:O1295"/>
    <mergeCell ref="N1296:O1296"/>
    <mergeCell ref="N1297:O1297"/>
    <mergeCell ref="N1298:O1298"/>
    <mergeCell ref="N1299:O1299"/>
    <mergeCell ref="N1300:O1300"/>
    <mergeCell ref="N1301:O1301"/>
    <mergeCell ref="N1302:O1302"/>
    <mergeCell ref="N1285:O1285"/>
    <mergeCell ref="N1286:O1286"/>
    <mergeCell ref="N1287:O1287"/>
    <mergeCell ref="N1288:O1288"/>
    <mergeCell ref="N1289:O1289"/>
    <mergeCell ref="N1290:O1290"/>
    <mergeCell ref="N1291:O1291"/>
    <mergeCell ref="N1292:O1292"/>
    <mergeCell ref="N1293:O1293"/>
    <mergeCell ref="N1276:O1276"/>
    <mergeCell ref="N1277:O1277"/>
    <mergeCell ref="N1278:O1278"/>
    <mergeCell ref="N1279:O1279"/>
    <mergeCell ref="N1280:O1280"/>
    <mergeCell ref="N1281:O1281"/>
    <mergeCell ref="N1282:O1282"/>
    <mergeCell ref="N1283:O1283"/>
    <mergeCell ref="N1284:O1284"/>
    <mergeCell ref="N1267:O1267"/>
    <mergeCell ref="N1268:O1268"/>
    <mergeCell ref="N1269:O1269"/>
    <mergeCell ref="N1270:O1270"/>
    <mergeCell ref="N1271:O1271"/>
    <mergeCell ref="N1272:O1272"/>
    <mergeCell ref="N1273:O1273"/>
    <mergeCell ref="N1274:O1274"/>
    <mergeCell ref="N1275:O1275"/>
    <mergeCell ref="N1258:O1258"/>
    <mergeCell ref="N1259:O1259"/>
    <mergeCell ref="N1260:O1260"/>
    <mergeCell ref="N1261:O1261"/>
    <mergeCell ref="N1262:O1262"/>
    <mergeCell ref="N1263:O1263"/>
    <mergeCell ref="N1264:O1264"/>
    <mergeCell ref="N1265:O1265"/>
    <mergeCell ref="N1266:O1266"/>
    <mergeCell ref="N1249:O1249"/>
    <mergeCell ref="N1250:O1250"/>
    <mergeCell ref="N1251:O1251"/>
    <mergeCell ref="N1252:O1252"/>
    <mergeCell ref="N1253:O1253"/>
    <mergeCell ref="N1254:O1254"/>
    <mergeCell ref="N1255:O1255"/>
    <mergeCell ref="N1256:O1256"/>
    <mergeCell ref="N1257:O1257"/>
    <mergeCell ref="N1240:O1240"/>
    <mergeCell ref="N1241:O1241"/>
    <mergeCell ref="N1242:O1242"/>
    <mergeCell ref="N1243:O1243"/>
    <mergeCell ref="N1244:O1244"/>
    <mergeCell ref="N1245:O1245"/>
    <mergeCell ref="N1246:O1246"/>
    <mergeCell ref="N1247:O1247"/>
    <mergeCell ref="N1248:O1248"/>
    <mergeCell ref="N1231:O1231"/>
    <mergeCell ref="N1232:O1232"/>
    <mergeCell ref="N1233:O1233"/>
    <mergeCell ref="N1234:O1234"/>
    <mergeCell ref="N1235:O1235"/>
    <mergeCell ref="N1236:O1236"/>
    <mergeCell ref="N1237:O1237"/>
    <mergeCell ref="N1238:O1238"/>
    <mergeCell ref="N1239:O1239"/>
    <mergeCell ref="N1222:O1222"/>
    <mergeCell ref="N1223:O1223"/>
    <mergeCell ref="N1224:O1224"/>
    <mergeCell ref="N1225:O1225"/>
    <mergeCell ref="N1226:O1226"/>
    <mergeCell ref="N1227:O1227"/>
    <mergeCell ref="N1228:O1228"/>
    <mergeCell ref="N1229:O1229"/>
    <mergeCell ref="N1230:O1230"/>
    <mergeCell ref="N1213:O1213"/>
    <mergeCell ref="N1214:O1214"/>
    <mergeCell ref="N1215:O1215"/>
    <mergeCell ref="N1216:O1216"/>
    <mergeCell ref="N1217:O1217"/>
    <mergeCell ref="N1218:O1218"/>
    <mergeCell ref="N1219:O1219"/>
    <mergeCell ref="N1220:O1220"/>
    <mergeCell ref="N1221:O1221"/>
    <mergeCell ref="N1204:O1204"/>
    <mergeCell ref="N1205:O1205"/>
    <mergeCell ref="N1206:O1206"/>
    <mergeCell ref="N1207:O1207"/>
    <mergeCell ref="N1208:O1208"/>
    <mergeCell ref="N1209:O1209"/>
    <mergeCell ref="N1210:O1210"/>
    <mergeCell ref="N1211:O1211"/>
    <mergeCell ref="N1212:O1212"/>
    <mergeCell ref="N1195:O1195"/>
    <mergeCell ref="N1196:O1196"/>
    <mergeCell ref="N1197:O1197"/>
    <mergeCell ref="N1198:O1198"/>
    <mergeCell ref="N1199:O1199"/>
    <mergeCell ref="N1200:O1200"/>
    <mergeCell ref="N1201:O1201"/>
    <mergeCell ref="N1202:O1202"/>
    <mergeCell ref="N1203:O1203"/>
    <mergeCell ref="N1186:O1186"/>
    <mergeCell ref="N1187:O1187"/>
    <mergeCell ref="N1188:O1188"/>
    <mergeCell ref="N1189:O1189"/>
    <mergeCell ref="N1190:O1190"/>
    <mergeCell ref="N1191:O1191"/>
    <mergeCell ref="N1192:O1192"/>
    <mergeCell ref="N1193:O1193"/>
    <mergeCell ref="N1194:O1194"/>
    <mergeCell ref="N1177:O1177"/>
    <mergeCell ref="N1178:O1178"/>
    <mergeCell ref="N1179:O1179"/>
    <mergeCell ref="N1180:O1180"/>
    <mergeCell ref="N1181:O1181"/>
    <mergeCell ref="N1182:O1182"/>
    <mergeCell ref="N1183:O1183"/>
    <mergeCell ref="N1184:O1184"/>
    <mergeCell ref="N1185:O1185"/>
    <mergeCell ref="N1168:O1168"/>
    <mergeCell ref="N1169:O1169"/>
    <mergeCell ref="N1170:O1170"/>
    <mergeCell ref="N1171:O1171"/>
    <mergeCell ref="N1172:O1172"/>
    <mergeCell ref="N1173:O1173"/>
    <mergeCell ref="N1174:O1174"/>
    <mergeCell ref="N1175:O1175"/>
    <mergeCell ref="N1176:O1176"/>
    <mergeCell ref="N1159:O1159"/>
    <mergeCell ref="N1160:O1160"/>
    <mergeCell ref="N1161:O1161"/>
    <mergeCell ref="N1162:O1162"/>
    <mergeCell ref="N1163:O1163"/>
    <mergeCell ref="N1164:O1164"/>
    <mergeCell ref="N1165:O1165"/>
    <mergeCell ref="N1166:O1166"/>
    <mergeCell ref="N1167:O1167"/>
    <mergeCell ref="N1150:O1150"/>
    <mergeCell ref="N1151:O1151"/>
    <mergeCell ref="N1152:O1152"/>
    <mergeCell ref="N1153:O1153"/>
    <mergeCell ref="N1154:O1154"/>
    <mergeCell ref="N1155:O1155"/>
    <mergeCell ref="N1156:O1156"/>
    <mergeCell ref="N1157:O1157"/>
    <mergeCell ref="N1158:O1158"/>
    <mergeCell ref="N1141:O1141"/>
    <mergeCell ref="N1142:O1142"/>
    <mergeCell ref="N1143:O1143"/>
    <mergeCell ref="N1144:O1144"/>
    <mergeCell ref="N1145:O1145"/>
    <mergeCell ref="N1146:O1146"/>
    <mergeCell ref="N1147:O1147"/>
    <mergeCell ref="N1148:O1148"/>
    <mergeCell ref="N1149:O1149"/>
    <mergeCell ref="N1132:O1132"/>
    <mergeCell ref="N1133:O1133"/>
    <mergeCell ref="N1134:O1134"/>
    <mergeCell ref="N1135:O1135"/>
    <mergeCell ref="N1136:O1136"/>
    <mergeCell ref="N1137:O1137"/>
    <mergeCell ref="N1138:O1138"/>
    <mergeCell ref="N1139:O1139"/>
    <mergeCell ref="N1140:O1140"/>
    <mergeCell ref="N1123:O1123"/>
    <mergeCell ref="N1124:O1124"/>
    <mergeCell ref="N1125:O1125"/>
    <mergeCell ref="N1126:O1126"/>
    <mergeCell ref="N1127:O1127"/>
    <mergeCell ref="N1128:O1128"/>
    <mergeCell ref="N1129:O1129"/>
    <mergeCell ref="N1130:O1130"/>
    <mergeCell ref="N1131:O1131"/>
    <mergeCell ref="N1114:O1114"/>
    <mergeCell ref="N1115:O1115"/>
    <mergeCell ref="N1116:O1116"/>
    <mergeCell ref="N1117:O1117"/>
    <mergeCell ref="N1118:O1118"/>
    <mergeCell ref="N1119:O1119"/>
    <mergeCell ref="N1120:O1120"/>
    <mergeCell ref="N1121:O1121"/>
    <mergeCell ref="N1122:O1122"/>
    <mergeCell ref="N1105:O1105"/>
    <mergeCell ref="N1106:O1106"/>
    <mergeCell ref="N1107:O1107"/>
    <mergeCell ref="N1108:O1108"/>
    <mergeCell ref="N1109:O1109"/>
    <mergeCell ref="N1110:O1110"/>
    <mergeCell ref="N1111:O1111"/>
    <mergeCell ref="N1112:O1112"/>
    <mergeCell ref="N1113:O1113"/>
    <mergeCell ref="N1096:O1096"/>
    <mergeCell ref="N1097:O1097"/>
    <mergeCell ref="N1098:O1098"/>
    <mergeCell ref="N1099:O1099"/>
    <mergeCell ref="N1100:O1100"/>
    <mergeCell ref="N1101:O1101"/>
    <mergeCell ref="N1102:O1102"/>
    <mergeCell ref="N1103:O1103"/>
    <mergeCell ref="N1104:O1104"/>
    <mergeCell ref="N1087:O1087"/>
    <mergeCell ref="N1088:O1088"/>
    <mergeCell ref="N1089:O1089"/>
    <mergeCell ref="N1090:O1090"/>
    <mergeCell ref="N1091:O1091"/>
    <mergeCell ref="N1092:O1092"/>
    <mergeCell ref="N1093:O1093"/>
    <mergeCell ref="N1094:O1094"/>
    <mergeCell ref="N1095:O1095"/>
    <mergeCell ref="N1078:O1078"/>
    <mergeCell ref="N1079:O1079"/>
    <mergeCell ref="N1080:O1080"/>
    <mergeCell ref="N1081:O1081"/>
    <mergeCell ref="N1082:O1082"/>
    <mergeCell ref="N1083:O1083"/>
    <mergeCell ref="N1084:O1084"/>
    <mergeCell ref="N1085:O1085"/>
    <mergeCell ref="N1086:O1086"/>
    <mergeCell ref="N1069:O1069"/>
    <mergeCell ref="N1070:O1070"/>
    <mergeCell ref="N1071:O1071"/>
    <mergeCell ref="N1072:O1072"/>
    <mergeCell ref="N1073:O1073"/>
    <mergeCell ref="N1074:O1074"/>
    <mergeCell ref="N1075:O1075"/>
    <mergeCell ref="N1076:O1076"/>
    <mergeCell ref="N1077:O1077"/>
    <mergeCell ref="N1060:O1060"/>
    <mergeCell ref="N1061:O1061"/>
    <mergeCell ref="N1062:O1062"/>
    <mergeCell ref="N1063:O1063"/>
    <mergeCell ref="N1064:O1064"/>
    <mergeCell ref="N1065:O1065"/>
    <mergeCell ref="N1066:O1066"/>
    <mergeCell ref="N1067:O1067"/>
    <mergeCell ref="N1068:O1068"/>
    <mergeCell ref="N1051:O1051"/>
    <mergeCell ref="N1052:O1052"/>
    <mergeCell ref="N1053:O1053"/>
    <mergeCell ref="N1054:O1054"/>
    <mergeCell ref="N1055:O1055"/>
    <mergeCell ref="N1056:O1056"/>
    <mergeCell ref="N1057:O1057"/>
    <mergeCell ref="N1058:O1058"/>
    <mergeCell ref="N1059:O1059"/>
    <mergeCell ref="N1042:O1042"/>
    <mergeCell ref="N1043:O1043"/>
    <mergeCell ref="N1044:O1044"/>
    <mergeCell ref="N1045:O1045"/>
    <mergeCell ref="N1046:O1046"/>
    <mergeCell ref="N1047:O1047"/>
    <mergeCell ref="N1048:O1048"/>
    <mergeCell ref="N1049:O1049"/>
    <mergeCell ref="N1050:O1050"/>
    <mergeCell ref="N1033:O1033"/>
    <mergeCell ref="N1034:O1034"/>
    <mergeCell ref="N1035:O1035"/>
    <mergeCell ref="N1036:O1036"/>
    <mergeCell ref="N1037:O1037"/>
    <mergeCell ref="N1038:O1038"/>
    <mergeCell ref="N1039:O1039"/>
    <mergeCell ref="N1040:O1040"/>
    <mergeCell ref="N1041:O1041"/>
    <mergeCell ref="N1024:O1024"/>
    <mergeCell ref="N1025:O1025"/>
    <mergeCell ref="N1026:O1026"/>
    <mergeCell ref="N1027:O1027"/>
    <mergeCell ref="N1028:O1028"/>
    <mergeCell ref="N1029:O1029"/>
    <mergeCell ref="N1030:O1030"/>
    <mergeCell ref="N1031:O1031"/>
    <mergeCell ref="N1032:O1032"/>
    <mergeCell ref="N1015:O1015"/>
    <mergeCell ref="N1016:O1016"/>
    <mergeCell ref="N1017:O1017"/>
    <mergeCell ref="N1018:O1018"/>
    <mergeCell ref="N1019:O1019"/>
    <mergeCell ref="N1020:O1020"/>
    <mergeCell ref="N1021:O1021"/>
    <mergeCell ref="N1022:O1022"/>
    <mergeCell ref="N1023:O1023"/>
    <mergeCell ref="N1006:O1006"/>
    <mergeCell ref="N1007:O1007"/>
    <mergeCell ref="N1008:O1008"/>
    <mergeCell ref="N1009:O1009"/>
    <mergeCell ref="N1010:O1010"/>
    <mergeCell ref="N1011:O1011"/>
    <mergeCell ref="N1012:O1012"/>
    <mergeCell ref="N1013:O1013"/>
    <mergeCell ref="N1014:O1014"/>
    <mergeCell ref="N997:O997"/>
    <mergeCell ref="N998:O998"/>
    <mergeCell ref="N999:O999"/>
    <mergeCell ref="N1000:O1000"/>
    <mergeCell ref="N1001:O1001"/>
    <mergeCell ref="N1002:O1002"/>
    <mergeCell ref="N1003:O1003"/>
    <mergeCell ref="N1004:O1004"/>
    <mergeCell ref="N1005:O1005"/>
    <mergeCell ref="N988:O988"/>
    <mergeCell ref="N989:O989"/>
    <mergeCell ref="N990:O990"/>
    <mergeCell ref="N991:O991"/>
    <mergeCell ref="N992:O992"/>
    <mergeCell ref="N993:O993"/>
    <mergeCell ref="N994:O994"/>
    <mergeCell ref="N995:O995"/>
    <mergeCell ref="N996:O996"/>
    <mergeCell ref="N979:O979"/>
    <mergeCell ref="N980:O980"/>
    <mergeCell ref="N981:O981"/>
    <mergeCell ref="N982:O982"/>
    <mergeCell ref="N983:O983"/>
    <mergeCell ref="N984:O984"/>
    <mergeCell ref="N985:O985"/>
    <mergeCell ref="N986:O986"/>
    <mergeCell ref="N987:O987"/>
    <mergeCell ref="N970:O970"/>
    <mergeCell ref="N971:O971"/>
    <mergeCell ref="N972:O972"/>
    <mergeCell ref="N973:O973"/>
    <mergeCell ref="N974:O974"/>
    <mergeCell ref="N975:O975"/>
    <mergeCell ref="N976:O976"/>
    <mergeCell ref="N977:O977"/>
    <mergeCell ref="N978:O978"/>
    <mergeCell ref="N961:O961"/>
    <mergeCell ref="N962:O962"/>
    <mergeCell ref="N963:O963"/>
    <mergeCell ref="N964:O964"/>
    <mergeCell ref="N965:O965"/>
    <mergeCell ref="N966:O966"/>
    <mergeCell ref="N967:O967"/>
    <mergeCell ref="N968:O968"/>
    <mergeCell ref="N969:O969"/>
    <mergeCell ref="N952:O952"/>
    <mergeCell ref="N953:O953"/>
    <mergeCell ref="N954:O954"/>
    <mergeCell ref="N955:O955"/>
    <mergeCell ref="N956:O956"/>
    <mergeCell ref="N957:O957"/>
    <mergeCell ref="N958:O958"/>
    <mergeCell ref="N959:O959"/>
    <mergeCell ref="N960:O960"/>
    <mergeCell ref="N943:O943"/>
    <mergeCell ref="N944:O944"/>
    <mergeCell ref="N945:O945"/>
    <mergeCell ref="N946:O946"/>
    <mergeCell ref="N947:O947"/>
    <mergeCell ref="N948:O948"/>
    <mergeCell ref="N949:O949"/>
    <mergeCell ref="N950:O950"/>
    <mergeCell ref="N951:O951"/>
    <mergeCell ref="N934:O934"/>
    <mergeCell ref="N935:O935"/>
    <mergeCell ref="N936:O936"/>
    <mergeCell ref="N937:O937"/>
    <mergeCell ref="N938:O938"/>
    <mergeCell ref="N939:O939"/>
    <mergeCell ref="N940:O940"/>
    <mergeCell ref="N941:O941"/>
    <mergeCell ref="N942:O942"/>
    <mergeCell ref="N925:O925"/>
    <mergeCell ref="N926:O926"/>
    <mergeCell ref="N927:O927"/>
    <mergeCell ref="N928:O928"/>
    <mergeCell ref="N929:O929"/>
    <mergeCell ref="N930:O930"/>
    <mergeCell ref="N931:O931"/>
    <mergeCell ref="N932:O932"/>
    <mergeCell ref="N933:O933"/>
    <mergeCell ref="N916:O916"/>
    <mergeCell ref="N917:O917"/>
    <mergeCell ref="N918:O918"/>
    <mergeCell ref="N919:O919"/>
    <mergeCell ref="N920:O920"/>
    <mergeCell ref="N921:O921"/>
    <mergeCell ref="N922:O922"/>
    <mergeCell ref="N923:O923"/>
    <mergeCell ref="N924:O924"/>
    <mergeCell ref="N907:O907"/>
    <mergeCell ref="N908:O908"/>
    <mergeCell ref="N909:O909"/>
    <mergeCell ref="N910:O910"/>
    <mergeCell ref="N911:O911"/>
    <mergeCell ref="N912:O912"/>
    <mergeCell ref="N913:O913"/>
    <mergeCell ref="N914:O914"/>
    <mergeCell ref="N915:O915"/>
    <mergeCell ref="N898:O898"/>
    <mergeCell ref="N899:O899"/>
    <mergeCell ref="N900:O900"/>
    <mergeCell ref="N901:O901"/>
    <mergeCell ref="N902:O902"/>
    <mergeCell ref="N903:O903"/>
    <mergeCell ref="N904:O904"/>
    <mergeCell ref="N905:O905"/>
    <mergeCell ref="N906:O906"/>
    <mergeCell ref="N889:O889"/>
    <mergeCell ref="N890:O890"/>
    <mergeCell ref="N891:O891"/>
    <mergeCell ref="N892:O892"/>
    <mergeCell ref="N893:O893"/>
    <mergeCell ref="N894:O894"/>
    <mergeCell ref="N895:O895"/>
    <mergeCell ref="N896:O896"/>
    <mergeCell ref="N897:O897"/>
    <mergeCell ref="N880:O880"/>
    <mergeCell ref="N881:O881"/>
    <mergeCell ref="N882:O882"/>
    <mergeCell ref="N883:O883"/>
    <mergeCell ref="N884:O884"/>
    <mergeCell ref="N885:O885"/>
    <mergeCell ref="N886:O886"/>
    <mergeCell ref="N887:O887"/>
    <mergeCell ref="N888:O888"/>
    <mergeCell ref="N871:O871"/>
    <mergeCell ref="N872:O872"/>
    <mergeCell ref="N873:O873"/>
    <mergeCell ref="N874:O874"/>
    <mergeCell ref="N875:O875"/>
    <mergeCell ref="N876:O876"/>
    <mergeCell ref="N877:O877"/>
    <mergeCell ref="N878:O878"/>
    <mergeCell ref="N879:O879"/>
    <mergeCell ref="N862:O862"/>
    <mergeCell ref="N863:O863"/>
    <mergeCell ref="N864:O864"/>
    <mergeCell ref="N865:O865"/>
    <mergeCell ref="N866:O866"/>
    <mergeCell ref="N867:O867"/>
    <mergeCell ref="N868:O868"/>
    <mergeCell ref="N869:O869"/>
    <mergeCell ref="N870:O870"/>
    <mergeCell ref="N853:O853"/>
    <mergeCell ref="N854:O854"/>
    <mergeCell ref="N855:O855"/>
    <mergeCell ref="N856:O856"/>
    <mergeCell ref="N857:O857"/>
    <mergeCell ref="N858:O858"/>
    <mergeCell ref="N859:O859"/>
    <mergeCell ref="N860:O860"/>
    <mergeCell ref="N861:O861"/>
    <mergeCell ref="N844:O844"/>
    <mergeCell ref="N845:O845"/>
    <mergeCell ref="N846:O846"/>
    <mergeCell ref="N847:O847"/>
    <mergeCell ref="N848:O848"/>
    <mergeCell ref="N849:O849"/>
    <mergeCell ref="N850:O850"/>
    <mergeCell ref="N851:O851"/>
    <mergeCell ref="N852:O852"/>
    <mergeCell ref="N835:O835"/>
    <mergeCell ref="N836:O836"/>
    <mergeCell ref="N837:O837"/>
    <mergeCell ref="N838:O838"/>
    <mergeCell ref="N839:O839"/>
    <mergeCell ref="N840:O840"/>
    <mergeCell ref="N841:O841"/>
    <mergeCell ref="N842:O842"/>
    <mergeCell ref="N843:O843"/>
    <mergeCell ref="N826:O826"/>
    <mergeCell ref="N827:O827"/>
    <mergeCell ref="N828:O828"/>
    <mergeCell ref="N829:O829"/>
    <mergeCell ref="N830:O830"/>
    <mergeCell ref="N831:O831"/>
    <mergeCell ref="N832:O832"/>
    <mergeCell ref="N833:O833"/>
    <mergeCell ref="N834:O834"/>
    <mergeCell ref="N817:O817"/>
    <mergeCell ref="N818:O818"/>
    <mergeCell ref="N819:O819"/>
    <mergeCell ref="N820:O820"/>
    <mergeCell ref="N821:O821"/>
    <mergeCell ref="N822:O822"/>
    <mergeCell ref="N823:O823"/>
    <mergeCell ref="N824:O824"/>
    <mergeCell ref="N825:O825"/>
    <mergeCell ref="N808:O808"/>
    <mergeCell ref="N809:O809"/>
    <mergeCell ref="N810:O810"/>
    <mergeCell ref="N811:O811"/>
    <mergeCell ref="N812:O812"/>
    <mergeCell ref="N813:O813"/>
    <mergeCell ref="N814:O814"/>
    <mergeCell ref="N815:O815"/>
    <mergeCell ref="N816:O816"/>
    <mergeCell ref="N799:O799"/>
    <mergeCell ref="N800:O800"/>
    <mergeCell ref="N801:O801"/>
    <mergeCell ref="N802:O802"/>
    <mergeCell ref="N803:O803"/>
    <mergeCell ref="N804:O804"/>
    <mergeCell ref="N805:O805"/>
    <mergeCell ref="N806:O806"/>
    <mergeCell ref="N807:O807"/>
    <mergeCell ref="N790:O790"/>
    <mergeCell ref="N791:O791"/>
    <mergeCell ref="N792:O792"/>
    <mergeCell ref="N793:O793"/>
    <mergeCell ref="N794:O794"/>
    <mergeCell ref="N795:O795"/>
    <mergeCell ref="N796:O796"/>
    <mergeCell ref="N797:O797"/>
    <mergeCell ref="N798:O798"/>
    <mergeCell ref="N781:O781"/>
    <mergeCell ref="N782:O782"/>
    <mergeCell ref="N783:O783"/>
    <mergeCell ref="N784:O784"/>
    <mergeCell ref="N785:O785"/>
    <mergeCell ref="N786:O786"/>
    <mergeCell ref="N787:O787"/>
    <mergeCell ref="N788:O788"/>
    <mergeCell ref="N789:O789"/>
    <mergeCell ref="N772:O772"/>
    <mergeCell ref="N773:O773"/>
    <mergeCell ref="N774:O774"/>
    <mergeCell ref="N775:O775"/>
    <mergeCell ref="N776:O776"/>
    <mergeCell ref="N777:O777"/>
    <mergeCell ref="N778:O778"/>
    <mergeCell ref="N779:O779"/>
    <mergeCell ref="N780:O780"/>
    <mergeCell ref="N763:O763"/>
    <mergeCell ref="N764:O764"/>
    <mergeCell ref="N765:O765"/>
    <mergeCell ref="N766:O766"/>
    <mergeCell ref="N767:O767"/>
    <mergeCell ref="N768:O768"/>
    <mergeCell ref="N769:O769"/>
    <mergeCell ref="N770:O770"/>
    <mergeCell ref="N771:O771"/>
    <mergeCell ref="N754:O754"/>
    <mergeCell ref="N755:O755"/>
    <mergeCell ref="N756:O756"/>
    <mergeCell ref="N757:O757"/>
    <mergeCell ref="N758:O758"/>
    <mergeCell ref="N759:O759"/>
    <mergeCell ref="N760:O760"/>
    <mergeCell ref="N761:O761"/>
    <mergeCell ref="N762:O762"/>
    <mergeCell ref="N745:O745"/>
    <mergeCell ref="N746:O746"/>
    <mergeCell ref="N747:O747"/>
    <mergeCell ref="N748:O748"/>
    <mergeCell ref="N749:O749"/>
    <mergeCell ref="N750:O750"/>
    <mergeCell ref="N751:O751"/>
    <mergeCell ref="N752:O752"/>
    <mergeCell ref="N753:O753"/>
    <mergeCell ref="N736:O736"/>
    <mergeCell ref="N737:O737"/>
    <mergeCell ref="N738:O738"/>
    <mergeCell ref="N739:O739"/>
    <mergeCell ref="N740:O740"/>
    <mergeCell ref="N741:O741"/>
    <mergeCell ref="N742:O742"/>
    <mergeCell ref="N743:O743"/>
    <mergeCell ref="N744:O744"/>
    <mergeCell ref="N727:O727"/>
    <mergeCell ref="N728:O728"/>
    <mergeCell ref="N729:O729"/>
    <mergeCell ref="N730:O730"/>
    <mergeCell ref="N731:O731"/>
    <mergeCell ref="N732:O732"/>
    <mergeCell ref="N733:O733"/>
    <mergeCell ref="N734:O734"/>
    <mergeCell ref="N735:O735"/>
    <mergeCell ref="N718:O718"/>
    <mergeCell ref="N719:O719"/>
    <mergeCell ref="N720:O720"/>
    <mergeCell ref="N721:O721"/>
    <mergeCell ref="N722:O722"/>
    <mergeCell ref="N723:O723"/>
    <mergeCell ref="N724:O724"/>
    <mergeCell ref="N725:O725"/>
    <mergeCell ref="N726:O726"/>
    <mergeCell ref="N709:O709"/>
    <mergeCell ref="N710:O710"/>
    <mergeCell ref="N711:O711"/>
    <mergeCell ref="N712:O712"/>
    <mergeCell ref="N713:O713"/>
    <mergeCell ref="N714:O714"/>
    <mergeCell ref="N715:O715"/>
    <mergeCell ref="N716:O716"/>
    <mergeCell ref="N717:O717"/>
    <mergeCell ref="N14:O14"/>
    <mergeCell ref="N15:O15"/>
    <mergeCell ref="N16:O16"/>
    <mergeCell ref="M5:Q5"/>
    <mergeCell ref="M8:Q8"/>
    <mergeCell ref="M11:Q11"/>
    <mergeCell ref="N13:O13"/>
    <mergeCell ref="N23:O23"/>
    <mergeCell ref="N24:O24"/>
    <mergeCell ref="N25:O25"/>
    <mergeCell ref="N20:O20"/>
    <mergeCell ref="N21:O21"/>
    <mergeCell ref="N22:O22"/>
    <mergeCell ref="N35:O35"/>
    <mergeCell ref="N36:O36"/>
    <mergeCell ref="N37:O37"/>
    <mergeCell ref="N17:O17"/>
    <mergeCell ref="N18:O18"/>
    <mergeCell ref="N19:O19"/>
    <mergeCell ref="N32:O32"/>
    <mergeCell ref="N33:O33"/>
    <mergeCell ref="N26:O26"/>
    <mergeCell ref="N27:O27"/>
    <mergeCell ref="N28:O28"/>
    <mergeCell ref="N34:O34"/>
    <mergeCell ref="N29:O29"/>
    <mergeCell ref="N30:O30"/>
    <mergeCell ref="N31:O31"/>
    <mergeCell ref="N44:O44"/>
    <mergeCell ref="N45:O45"/>
    <mergeCell ref="N46:O46"/>
    <mergeCell ref="N41:O41"/>
    <mergeCell ref="N42:O42"/>
    <mergeCell ref="N43:O43"/>
    <mergeCell ref="N38:O38"/>
    <mergeCell ref="N39:O39"/>
    <mergeCell ref="N40:O40"/>
    <mergeCell ref="N53:O53"/>
    <mergeCell ref="N54:O54"/>
    <mergeCell ref="N55:O55"/>
    <mergeCell ref="N50:O50"/>
    <mergeCell ref="N51:O51"/>
    <mergeCell ref="N52:O52"/>
    <mergeCell ref="N47:O47"/>
    <mergeCell ref="N48:O48"/>
    <mergeCell ref="N49:O49"/>
    <mergeCell ref="N62:O62"/>
    <mergeCell ref="N63:O63"/>
    <mergeCell ref="N64:O64"/>
    <mergeCell ref="N59:O59"/>
    <mergeCell ref="N60:O60"/>
    <mergeCell ref="N61:O61"/>
    <mergeCell ref="N56:O56"/>
    <mergeCell ref="N57:O57"/>
    <mergeCell ref="N58:O58"/>
    <mergeCell ref="N71:O71"/>
    <mergeCell ref="N72:O72"/>
    <mergeCell ref="N73:O73"/>
    <mergeCell ref="N68:O68"/>
    <mergeCell ref="N69:O69"/>
    <mergeCell ref="N70:O70"/>
    <mergeCell ref="N65:O65"/>
    <mergeCell ref="N66:O66"/>
    <mergeCell ref="N67:O67"/>
    <mergeCell ref="N80:O80"/>
    <mergeCell ref="N81:O81"/>
    <mergeCell ref="N82:O82"/>
    <mergeCell ref="N77:O77"/>
    <mergeCell ref="N78:O78"/>
    <mergeCell ref="N79:O79"/>
    <mergeCell ref="N74:O74"/>
    <mergeCell ref="N75:O75"/>
    <mergeCell ref="N76:O76"/>
    <mergeCell ref="N89:O89"/>
    <mergeCell ref="N90:O90"/>
    <mergeCell ref="N91:O91"/>
    <mergeCell ref="N86:O86"/>
    <mergeCell ref="N87:O87"/>
    <mergeCell ref="N88:O88"/>
    <mergeCell ref="N83:O83"/>
    <mergeCell ref="N84:O84"/>
    <mergeCell ref="N85:O85"/>
    <mergeCell ref="N98:O98"/>
    <mergeCell ref="N99:O99"/>
    <mergeCell ref="N100:O100"/>
    <mergeCell ref="N95:O95"/>
    <mergeCell ref="N96:O96"/>
    <mergeCell ref="N97:O97"/>
    <mergeCell ref="N92:O92"/>
    <mergeCell ref="N93:O93"/>
    <mergeCell ref="N94:O94"/>
    <mergeCell ref="N107:O107"/>
    <mergeCell ref="N108:O108"/>
    <mergeCell ref="N109:O109"/>
    <mergeCell ref="N104:O104"/>
    <mergeCell ref="N105:O105"/>
    <mergeCell ref="N106:O106"/>
    <mergeCell ref="N101:O101"/>
    <mergeCell ref="N102:O102"/>
    <mergeCell ref="N103:O103"/>
    <mergeCell ref="N116:O116"/>
    <mergeCell ref="N117:O117"/>
    <mergeCell ref="N118:O118"/>
    <mergeCell ref="N113:O113"/>
    <mergeCell ref="N114:O114"/>
    <mergeCell ref="N115:O115"/>
    <mergeCell ref="N110:O110"/>
    <mergeCell ref="N111:O111"/>
    <mergeCell ref="N112:O112"/>
    <mergeCell ref="N125:O125"/>
    <mergeCell ref="N126:O126"/>
    <mergeCell ref="N127:O127"/>
    <mergeCell ref="N122:O122"/>
    <mergeCell ref="N123:O123"/>
    <mergeCell ref="N124:O124"/>
    <mergeCell ref="N119:O119"/>
    <mergeCell ref="N120:O120"/>
    <mergeCell ref="N121:O121"/>
    <mergeCell ref="N134:O134"/>
    <mergeCell ref="N135:O135"/>
    <mergeCell ref="N136:O136"/>
    <mergeCell ref="N131:O131"/>
    <mergeCell ref="N132:O132"/>
    <mergeCell ref="N133:O133"/>
    <mergeCell ref="N128:O128"/>
    <mergeCell ref="N129:O129"/>
    <mergeCell ref="N130:O130"/>
    <mergeCell ref="N143:O143"/>
    <mergeCell ref="N144:O144"/>
    <mergeCell ref="N145:O145"/>
    <mergeCell ref="N140:O140"/>
    <mergeCell ref="N141:O141"/>
    <mergeCell ref="N142:O142"/>
    <mergeCell ref="N137:O137"/>
    <mergeCell ref="N138:O138"/>
    <mergeCell ref="N139:O139"/>
    <mergeCell ref="N152:O152"/>
    <mergeCell ref="N153:O153"/>
    <mergeCell ref="N154:O154"/>
    <mergeCell ref="N149:O149"/>
    <mergeCell ref="N150:O150"/>
    <mergeCell ref="N151:O151"/>
    <mergeCell ref="N146:O146"/>
    <mergeCell ref="N147:O147"/>
    <mergeCell ref="N148:O148"/>
    <mergeCell ref="N161:O161"/>
    <mergeCell ref="N162:O162"/>
    <mergeCell ref="N163:O163"/>
    <mergeCell ref="N158:O158"/>
    <mergeCell ref="N159:O159"/>
    <mergeCell ref="N160:O160"/>
    <mergeCell ref="N155:O155"/>
    <mergeCell ref="N156:O156"/>
    <mergeCell ref="N157:O157"/>
    <mergeCell ref="N170:O170"/>
    <mergeCell ref="N171:O171"/>
    <mergeCell ref="N172:O172"/>
    <mergeCell ref="N167:O167"/>
    <mergeCell ref="N168:O168"/>
    <mergeCell ref="N169:O169"/>
    <mergeCell ref="N164:O164"/>
    <mergeCell ref="N165:O165"/>
    <mergeCell ref="N166:O166"/>
    <mergeCell ref="N179:O179"/>
    <mergeCell ref="N180:O180"/>
    <mergeCell ref="N181:O181"/>
    <mergeCell ref="N176:O176"/>
    <mergeCell ref="N177:O177"/>
    <mergeCell ref="N178:O178"/>
    <mergeCell ref="N173:O173"/>
    <mergeCell ref="N174:O174"/>
    <mergeCell ref="N175:O175"/>
    <mergeCell ref="N188:O188"/>
    <mergeCell ref="N189:O189"/>
    <mergeCell ref="N190:O190"/>
    <mergeCell ref="N185:O185"/>
    <mergeCell ref="N186:O186"/>
    <mergeCell ref="N187:O187"/>
    <mergeCell ref="N182:O182"/>
    <mergeCell ref="N183:O183"/>
    <mergeCell ref="N184:O184"/>
    <mergeCell ref="N197:O197"/>
    <mergeCell ref="N198:O198"/>
    <mergeCell ref="N199:O199"/>
    <mergeCell ref="N194:O194"/>
    <mergeCell ref="N195:O195"/>
    <mergeCell ref="N196:O196"/>
    <mergeCell ref="N191:O191"/>
    <mergeCell ref="N192:O192"/>
    <mergeCell ref="N193:O193"/>
    <mergeCell ref="N206:O206"/>
    <mergeCell ref="N207:O207"/>
    <mergeCell ref="N208:O208"/>
    <mergeCell ref="N203:O203"/>
    <mergeCell ref="N204:O204"/>
    <mergeCell ref="N205:O205"/>
    <mergeCell ref="N200:O200"/>
    <mergeCell ref="N201:O201"/>
    <mergeCell ref="N202:O202"/>
    <mergeCell ref="N215:O215"/>
    <mergeCell ref="N216:O216"/>
    <mergeCell ref="N217:O217"/>
    <mergeCell ref="N212:O212"/>
    <mergeCell ref="N213:O213"/>
    <mergeCell ref="N214:O214"/>
    <mergeCell ref="N209:O209"/>
    <mergeCell ref="N210:O210"/>
    <mergeCell ref="N211:O211"/>
    <mergeCell ref="N224:O224"/>
    <mergeCell ref="N225:O225"/>
    <mergeCell ref="N226:O226"/>
    <mergeCell ref="N221:O221"/>
    <mergeCell ref="N222:O222"/>
    <mergeCell ref="N223:O223"/>
    <mergeCell ref="N218:O218"/>
    <mergeCell ref="N219:O219"/>
    <mergeCell ref="N220:O220"/>
    <mergeCell ref="N233:O233"/>
    <mergeCell ref="N234:O234"/>
    <mergeCell ref="N235:O235"/>
    <mergeCell ref="N230:O230"/>
    <mergeCell ref="N231:O231"/>
    <mergeCell ref="N232:O232"/>
    <mergeCell ref="N227:O227"/>
    <mergeCell ref="N228:O228"/>
    <mergeCell ref="N229:O229"/>
    <mergeCell ref="N242:O242"/>
    <mergeCell ref="N243:O243"/>
    <mergeCell ref="N244:O244"/>
    <mergeCell ref="N239:O239"/>
    <mergeCell ref="N240:O240"/>
    <mergeCell ref="N241:O241"/>
    <mergeCell ref="N236:O236"/>
    <mergeCell ref="N237:O237"/>
    <mergeCell ref="N238:O238"/>
    <mergeCell ref="N251:O251"/>
    <mergeCell ref="N252:O252"/>
    <mergeCell ref="N253:O253"/>
    <mergeCell ref="N248:O248"/>
    <mergeCell ref="N249:O249"/>
    <mergeCell ref="N250:O250"/>
    <mergeCell ref="N245:O245"/>
    <mergeCell ref="N246:O246"/>
    <mergeCell ref="N247:O247"/>
    <mergeCell ref="N260:O260"/>
    <mergeCell ref="N261:O261"/>
    <mergeCell ref="N262:O262"/>
    <mergeCell ref="N257:O257"/>
    <mergeCell ref="N258:O258"/>
    <mergeCell ref="N259:O259"/>
    <mergeCell ref="N254:O254"/>
    <mergeCell ref="N255:O255"/>
    <mergeCell ref="N256:O256"/>
    <mergeCell ref="N269:O269"/>
    <mergeCell ref="N270:O270"/>
    <mergeCell ref="N271:O271"/>
    <mergeCell ref="N266:O266"/>
    <mergeCell ref="N267:O267"/>
    <mergeCell ref="N268:O268"/>
    <mergeCell ref="N263:O263"/>
    <mergeCell ref="N264:O264"/>
    <mergeCell ref="N265:O265"/>
    <mergeCell ref="N278:O278"/>
    <mergeCell ref="N279:O279"/>
    <mergeCell ref="N280:O280"/>
    <mergeCell ref="N275:O275"/>
    <mergeCell ref="N276:O276"/>
    <mergeCell ref="N277:O277"/>
    <mergeCell ref="N272:O272"/>
    <mergeCell ref="N273:O273"/>
    <mergeCell ref="N274:O274"/>
    <mergeCell ref="N287:O287"/>
    <mergeCell ref="N288:O288"/>
    <mergeCell ref="N289:O289"/>
    <mergeCell ref="N284:O284"/>
    <mergeCell ref="N285:O285"/>
    <mergeCell ref="N286:O286"/>
    <mergeCell ref="N281:O281"/>
    <mergeCell ref="N282:O282"/>
    <mergeCell ref="N283:O283"/>
    <mergeCell ref="N296:O296"/>
    <mergeCell ref="N297:O297"/>
    <mergeCell ref="N298:O298"/>
    <mergeCell ref="N293:O293"/>
    <mergeCell ref="N294:O294"/>
    <mergeCell ref="N295:O295"/>
    <mergeCell ref="N290:O290"/>
    <mergeCell ref="N291:O291"/>
    <mergeCell ref="N292:O292"/>
    <mergeCell ref="N305:O305"/>
    <mergeCell ref="N306:O306"/>
    <mergeCell ref="N307:O307"/>
    <mergeCell ref="N302:O302"/>
    <mergeCell ref="N303:O303"/>
    <mergeCell ref="N304:O304"/>
    <mergeCell ref="N299:O299"/>
    <mergeCell ref="N300:O300"/>
    <mergeCell ref="N301:O301"/>
    <mergeCell ref="N314:O314"/>
    <mergeCell ref="N315:O315"/>
    <mergeCell ref="N316:O316"/>
    <mergeCell ref="N311:O311"/>
    <mergeCell ref="N312:O312"/>
    <mergeCell ref="N313:O313"/>
    <mergeCell ref="N308:O308"/>
    <mergeCell ref="N309:O309"/>
    <mergeCell ref="N310:O310"/>
    <mergeCell ref="N323:O323"/>
    <mergeCell ref="N324:O324"/>
    <mergeCell ref="N325:O325"/>
    <mergeCell ref="N320:O320"/>
    <mergeCell ref="N321:O321"/>
    <mergeCell ref="N322:O322"/>
    <mergeCell ref="N317:O317"/>
    <mergeCell ref="N318:O318"/>
    <mergeCell ref="N319:O319"/>
    <mergeCell ref="N332:O332"/>
    <mergeCell ref="N333:O333"/>
    <mergeCell ref="N334:O334"/>
    <mergeCell ref="N329:O329"/>
    <mergeCell ref="N330:O330"/>
    <mergeCell ref="N331:O331"/>
    <mergeCell ref="N326:O326"/>
    <mergeCell ref="N327:O327"/>
    <mergeCell ref="N328:O328"/>
    <mergeCell ref="N341:O341"/>
    <mergeCell ref="N342:O342"/>
    <mergeCell ref="N343:O343"/>
    <mergeCell ref="N338:O338"/>
    <mergeCell ref="N339:O339"/>
    <mergeCell ref="N340:O340"/>
    <mergeCell ref="N335:O335"/>
    <mergeCell ref="N336:O336"/>
    <mergeCell ref="N337:O337"/>
    <mergeCell ref="N350:O350"/>
    <mergeCell ref="N351:O351"/>
    <mergeCell ref="N352:O352"/>
    <mergeCell ref="N347:O347"/>
    <mergeCell ref="N348:O348"/>
    <mergeCell ref="N349:O349"/>
    <mergeCell ref="N344:O344"/>
    <mergeCell ref="N345:O345"/>
    <mergeCell ref="N346:O346"/>
    <mergeCell ref="N359:O359"/>
    <mergeCell ref="N360:O360"/>
    <mergeCell ref="N361:O361"/>
    <mergeCell ref="N356:O356"/>
    <mergeCell ref="N357:O357"/>
    <mergeCell ref="N358:O358"/>
    <mergeCell ref="N353:O353"/>
    <mergeCell ref="N354:O354"/>
    <mergeCell ref="N355:O355"/>
    <mergeCell ref="N368:O368"/>
    <mergeCell ref="N369:O369"/>
    <mergeCell ref="N370:O370"/>
    <mergeCell ref="N365:O365"/>
    <mergeCell ref="N366:O366"/>
    <mergeCell ref="N367:O367"/>
    <mergeCell ref="N362:O362"/>
    <mergeCell ref="N363:O363"/>
    <mergeCell ref="N364:O364"/>
    <mergeCell ref="N377:O377"/>
    <mergeCell ref="N378:O378"/>
    <mergeCell ref="N379:O379"/>
    <mergeCell ref="N374:O374"/>
    <mergeCell ref="N375:O375"/>
    <mergeCell ref="N376:O376"/>
    <mergeCell ref="N371:O371"/>
    <mergeCell ref="N372:O372"/>
    <mergeCell ref="N373:O373"/>
    <mergeCell ref="N386:O386"/>
    <mergeCell ref="N387:O387"/>
    <mergeCell ref="N388:O388"/>
    <mergeCell ref="N383:O383"/>
    <mergeCell ref="N384:O384"/>
    <mergeCell ref="N385:O385"/>
    <mergeCell ref="N380:O380"/>
    <mergeCell ref="N381:O381"/>
    <mergeCell ref="N382:O382"/>
    <mergeCell ref="N395:O395"/>
    <mergeCell ref="N396:O396"/>
    <mergeCell ref="N397:O397"/>
    <mergeCell ref="N392:O392"/>
    <mergeCell ref="N393:O393"/>
    <mergeCell ref="N394:O394"/>
    <mergeCell ref="N389:O389"/>
    <mergeCell ref="N390:O390"/>
    <mergeCell ref="N391:O391"/>
    <mergeCell ref="N404:O404"/>
    <mergeCell ref="N405:O405"/>
    <mergeCell ref="N406:O406"/>
    <mergeCell ref="N401:O401"/>
    <mergeCell ref="N402:O402"/>
    <mergeCell ref="N403:O403"/>
    <mergeCell ref="N398:O398"/>
    <mergeCell ref="N399:O399"/>
    <mergeCell ref="N400:O400"/>
    <mergeCell ref="N413:O413"/>
    <mergeCell ref="N414:O414"/>
    <mergeCell ref="N415:O415"/>
    <mergeCell ref="N410:O410"/>
    <mergeCell ref="N411:O411"/>
    <mergeCell ref="N412:O412"/>
    <mergeCell ref="N407:O407"/>
    <mergeCell ref="N408:O408"/>
    <mergeCell ref="N409:O409"/>
    <mergeCell ref="N422:O422"/>
    <mergeCell ref="N423:O423"/>
    <mergeCell ref="N424:O424"/>
    <mergeCell ref="N419:O419"/>
    <mergeCell ref="N420:O420"/>
    <mergeCell ref="N421:O421"/>
    <mergeCell ref="N416:O416"/>
    <mergeCell ref="N417:O417"/>
    <mergeCell ref="N418:O418"/>
    <mergeCell ref="N431:O431"/>
    <mergeCell ref="N432:O432"/>
    <mergeCell ref="N433:O433"/>
    <mergeCell ref="N428:O428"/>
    <mergeCell ref="N429:O429"/>
    <mergeCell ref="N430:O430"/>
    <mergeCell ref="N425:O425"/>
    <mergeCell ref="N426:O426"/>
    <mergeCell ref="N427:O427"/>
    <mergeCell ref="N440:O440"/>
    <mergeCell ref="N441:O441"/>
    <mergeCell ref="N442:O442"/>
    <mergeCell ref="N437:O437"/>
    <mergeCell ref="N438:O438"/>
    <mergeCell ref="N439:O439"/>
    <mergeCell ref="N434:O434"/>
    <mergeCell ref="N435:O435"/>
    <mergeCell ref="N436:O436"/>
    <mergeCell ref="N449:O449"/>
    <mergeCell ref="N450:O450"/>
    <mergeCell ref="N451:O451"/>
    <mergeCell ref="N446:O446"/>
    <mergeCell ref="N447:O447"/>
    <mergeCell ref="N448:O448"/>
    <mergeCell ref="N443:O443"/>
    <mergeCell ref="N444:O444"/>
    <mergeCell ref="N445:O445"/>
    <mergeCell ref="N458:O458"/>
    <mergeCell ref="N459:O459"/>
    <mergeCell ref="N460:O460"/>
    <mergeCell ref="N455:O455"/>
    <mergeCell ref="N456:O456"/>
    <mergeCell ref="N457:O457"/>
    <mergeCell ref="N452:O452"/>
    <mergeCell ref="N453:O453"/>
    <mergeCell ref="N454:O454"/>
    <mergeCell ref="N467:O467"/>
    <mergeCell ref="N468:O468"/>
    <mergeCell ref="N469:O469"/>
    <mergeCell ref="N464:O464"/>
    <mergeCell ref="N465:O465"/>
    <mergeCell ref="N466:O466"/>
    <mergeCell ref="N461:O461"/>
    <mergeCell ref="N462:O462"/>
    <mergeCell ref="N463:O463"/>
    <mergeCell ref="N476:O476"/>
    <mergeCell ref="N477:O477"/>
    <mergeCell ref="N478:O478"/>
    <mergeCell ref="N473:O473"/>
    <mergeCell ref="N474:O474"/>
    <mergeCell ref="N475:O475"/>
    <mergeCell ref="N470:O470"/>
    <mergeCell ref="N471:O471"/>
    <mergeCell ref="N472:O472"/>
    <mergeCell ref="N485:O485"/>
    <mergeCell ref="N486:O486"/>
    <mergeCell ref="N487:O487"/>
    <mergeCell ref="N482:O482"/>
    <mergeCell ref="N483:O483"/>
    <mergeCell ref="N484:O484"/>
    <mergeCell ref="N479:O479"/>
    <mergeCell ref="N480:O480"/>
    <mergeCell ref="N481:O481"/>
    <mergeCell ref="N494:O494"/>
    <mergeCell ref="N495:O495"/>
    <mergeCell ref="N496:O496"/>
    <mergeCell ref="N491:O491"/>
    <mergeCell ref="N492:O492"/>
    <mergeCell ref="N493:O493"/>
    <mergeCell ref="N488:O488"/>
    <mergeCell ref="N489:O489"/>
    <mergeCell ref="N490:O490"/>
    <mergeCell ref="N503:O503"/>
    <mergeCell ref="N504:O504"/>
    <mergeCell ref="N505:O505"/>
    <mergeCell ref="N500:O500"/>
    <mergeCell ref="N501:O501"/>
    <mergeCell ref="N502:O502"/>
    <mergeCell ref="N497:O497"/>
    <mergeCell ref="N498:O498"/>
    <mergeCell ref="N499:O499"/>
    <mergeCell ref="N512:O512"/>
    <mergeCell ref="N513:O513"/>
    <mergeCell ref="N514:O514"/>
    <mergeCell ref="N509:O509"/>
    <mergeCell ref="N510:O510"/>
    <mergeCell ref="N511:O511"/>
    <mergeCell ref="N506:O506"/>
    <mergeCell ref="N507:O507"/>
    <mergeCell ref="N508:O508"/>
    <mergeCell ref="N521:O521"/>
    <mergeCell ref="N522:O522"/>
    <mergeCell ref="N523:O523"/>
    <mergeCell ref="N518:O518"/>
    <mergeCell ref="N519:O519"/>
    <mergeCell ref="N520:O520"/>
    <mergeCell ref="N515:O515"/>
    <mergeCell ref="N516:O516"/>
    <mergeCell ref="N517:O517"/>
    <mergeCell ref="N530:O530"/>
    <mergeCell ref="N531:O531"/>
    <mergeCell ref="N532:O532"/>
    <mergeCell ref="N527:O527"/>
    <mergeCell ref="N528:O528"/>
    <mergeCell ref="N529:O529"/>
    <mergeCell ref="N524:O524"/>
    <mergeCell ref="N525:O525"/>
    <mergeCell ref="N526:O526"/>
    <mergeCell ref="N539:O539"/>
    <mergeCell ref="N540:O540"/>
    <mergeCell ref="N541:O541"/>
    <mergeCell ref="N536:O536"/>
    <mergeCell ref="N537:O537"/>
    <mergeCell ref="N538:O538"/>
    <mergeCell ref="N533:O533"/>
    <mergeCell ref="N534:O534"/>
    <mergeCell ref="N535:O535"/>
    <mergeCell ref="N548:O548"/>
    <mergeCell ref="N549:O549"/>
    <mergeCell ref="N550:O550"/>
    <mergeCell ref="N545:O545"/>
    <mergeCell ref="N546:O546"/>
    <mergeCell ref="N547:O547"/>
    <mergeCell ref="N542:O542"/>
    <mergeCell ref="N543:O543"/>
    <mergeCell ref="N544:O544"/>
    <mergeCell ref="N557:O557"/>
    <mergeCell ref="N558:O558"/>
    <mergeCell ref="N559:O559"/>
    <mergeCell ref="N554:O554"/>
    <mergeCell ref="N555:O555"/>
    <mergeCell ref="N556:O556"/>
    <mergeCell ref="N551:O551"/>
    <mergeCell ref="N552:O552"/>
    <mergeCell ref="N553:O553"/>
    <mergeCell ref="N566:O566"/>
    <mergeCell ref="N567:O567"/>
    <mergeCell ref="N568:O568"/>
    <mergeCell ref="N563:O563"/>
    <mergeCell ref="N564:O564"/>
    <mergeCell ref="N565:O565"/>
    <mergeCell ref="N560:O560"/>
    <mergeCell ref="N561:O561"/>
    <mergeCell ref="N562:O562"/>
    <mergeCell ref="N575:O575"/>
    <mergeCell ref="N576:O576"/>
    <mergeCell ref="N577:O577"/>
    <mergeCell ref="N572:O572"/>
    <mergeCell ref="N573:O573"/>
    <mergeCell ref="N574:O574"/>
    <mergeCell ref="N569:O569"/>
    <mergeCell ref="N570:O570"/>
    <mergeCell ref="N571:O571"/>
    <mergeCell ref="N584:O584"/>
    <mergeCell ref="N585:O585"/>
    <mergeCell ref="N586:O586"/>
    <mergeCell ref="N581:O581"/>
    <mergeCell ref="N582:O582"/>
    <mergeCell ref="N583:O583"/>
    <mergeCell ref="N578:O578"/>
    <mergeCell ref="N579:O579"/>
    <mergeCell ref="N580:O580"/>
    <mergeCell ref="N593:O593"/>
    <mergeCell ref="N594:O594"/>
    <mergeCell ref="N595:O595"/>
    <mergeCell ref="N590:O590"/>
    <mergeCell ref="N591:O591"/>
    <mergeCell ref="N592:O592"/>
    <mergeCell ref="N587:O587"/>
    <mergeCell ref="N588:O588"/>
    <mergeCell ref="N589:O589"/>
    <mergeCell ref="N602:O602"/>
    <mergeCell ref="N603:O603"/>
    <mergeCell ref="N604:O604"/>
    <mergeCell ref="N599:O599"/>
    <mergeCell ref="N600:O600"/>
    <mergeCell ref="N617:O617"/>
    <mergeCell ref="N618:O618"/>
    <mergeCell ref="N601:O601"/>
    <mergeCell ref="N596:O596"/>
    <mergeCell ref="N597:O597"/>
    <mergeCell ref="N598:O598"/>
    <mergeCell ref="N619:O619"/>
    <mergeCell ref="N614:O614"/>
    <mergeCell ref="N615:O615"/>
    <mergeCell ref="N616:O616"/>
    <mergeCell ref="N611:O611"/>
    <mergeCell ref="N612:O612"/>
    <mergeCell ref="N613:O613"/>
    <mergeCell ref="N610:O610"/>
    <mergeCell ref="N605:O605"/>
    <mergeCell ref="N606:O606"/>
    <mergeCell ref="N607:O607"/>
    <mergeCell ref="N608:O608"/>
    <mergeCell ref="N609:O609"/>
    <mergeCell ref="N620:O620"/>
    <mergeCell ref="N621:O621"/>
    <mergeCell ref="N622:O622"/>
    <mergeCell ref="N623:O623"/>
    <mergeCell ref="N624:O624"/>
    <mergeCell ref="N625:O625"/>
    <mergeCell ref="N626:O626"/>
    <mergeCell ref="N627:O627"/>
    <mergeCell ref="N628:O628"/>
    <mergeCell ref="N629:O629"/>
    <mergeCell ref="N630:O630"/>
    <mergeCell ref="N631:O631"/>
    <mergeCell ref="N632:O632"/>
    <mergeCell ref="N633:O633"/>
    <mergeCell ref="N634:O634"/>
    <mergeCell ref="N635:O635"/>
    <mergeCell ref="N636:O636"/>
    <mergeCell ref="N637:O637"/>
    <mergeCell ref="N638:O638"/>
    <mergeCell ref="N639:O639"/>
    <mergeCell ref="N640:O640"/>
    <mergeCell ref="N641:O641"/>
    <mergeCell ref="N642:O642"/>
    <mergeCell ref="N643:O643"/>
    <mergeCell ref="N644:O644"/>
    <mergeCell ref="N645:O645"/>
    <mergeCell ref="N646:O646"/>
    <mergeCell ref="N647:O647"/>
    <mergeCell ref="N648:O648"/>
    <mergeCell ref="N649:O649"/>
    <mergeCell ref="N650:O650"/>
    <mergeCell ref="N651:O651"/>
    <mergeCell ref="N652:O652"/>
    <mergeCell ref="N653:O653"/>
    <mergeCell ref="N654:O654"/>
    <mergeCell ref="N655:O655"/>
    <mergeCell ref="N656:O656"/>
    <mergeCell ref="N657:O657"/>
    <mergeCell ref="N658:O658"/>
    <mergeCell ref="N659:O659"/>
    <mergeCell ref="N660:O660"/>
    <mergeCell ref="N661:O661"/>
    <mergeCell ref="N662:O662"/>
    <mergeCell ref="N663:O663"/>
    <mergeCell ref="N664:O664"/>
    <mergeCell ref="N665:O665"/>
    <mergeCell ref="N666:O666"/>
    <mergeCell ref="N667:O667"/>
    <mergeCell ref="N668:O668"/>
    <mergeCell ref="N669:O669"/>
    <mergeCell ref="N670:O670"/>
    <mergeCell ref="N671:O671"/>
    <mergeCell ref="N672:O672"/>
    <mergeCell ref="N673:O673"/>
    <mergeCell ref="N674:O674"/>
    <mergeCell ref="N675:O675"/>
    <mergeCell ref="N676:O676"/>
    <mergeCell ref="N677:O677"/>
    <mergeCell ref="N678:O678"/>
    <mergeCell ref="N679:O679"/>
    <mergeCell ref="N680:O680"/>
    <mergeCell ref="N681:O681"/>
    <mergeCell ref="N682:O682"/>
    <mergeCell ref="N683:O683"/>
    <mergeCell ref="N684:O684"/>
    <mergeCell ref="N685:O685"/>
    <mergeCell ref="N686:O686"/>
    <mergeCell ref="N687:O687"/>
    <mergeCell ref="N688:O688"/>
    <mergeCell ref="N689:O689"/>
    <mergeCell ref="N690:O690"/>
    <mergeCell ref="N691:O691"/>
    <mergeCell ref="N701:O701"/>
    <mergeCell ref="N702:O702"/>
    <mergeCell ref="N703:O703"/>
    <mergeCell ref="N704:O704"/>
    <mergeCell ref="N705:O705"/>
    <mergeCell ref="N706:O706"/>
    <mergeCell ref="N707:O707"/>
    <mergeCell ref="N708:O708"/>
    <mergeCell ref="N692:O692"/>
    <mergeCell ref="N693:O693"/>
    <mergeCell ref="N694:O694"/>
    <mergeCell ref="N695:O695"/>
    <mergeCell ref="N696:O696"/>
    <mergeCell ref="N697:O697"/>
    <mergeCell ref="N698:O698"/>
    <mergeCell ref="N699:O699"/>
    <mergeCell ref="N700:O700"/>
  </mergeCells>
  <phoneticPr fontId="1"/>
  <dataValidations count="8">
    <dataValidation type="whole" operator="equal" allowBlank="1" showInputMessage="1" showErrorMessage="1" sqref="C1" xr:uid="{00000000-0002-0000-0300-000000000000}">
      <formula1>1</formula1>
    </dataValidation>
    <dataValidation type="whole" operator="equal" allowBlank="1" showInputMessage="1" showErrorMessage="1" sqref="D1" xr:uid="{00000000-0002-0000-0300-000001000000}">
      <formula1>2</formula1>
    </dataValidation>
    <dataValidation type="whole" operator="equal" allowBlank="1" showInputMessage="1" showErrorMessage="1" sqref="E1" xr:uid="{00000000-0002-0000-0300-000002000000}">
      <formula1>3</formula1>
    </dataValidation>
    <dataValidation type="whole" operator="equal" allowBlank="1" showInputMessage="1" showErrorMessage="1" sqref="F1" xr:uid="{00000000-0002-0000-0300-000003000000}">
      <formula1>4</formula1>
    </dataValidation>
    <dataValidation type="whole" operator="equal" allowBlank="1" showInputMessage="1" showErrorMessage="1" sqref="G1" xr:uid="{00000000-0002-0000-0300-000004000000}">
      <formula1>5</formula1>
    </dataValidation>
    <dataValidation type="whole" operator="equal" allowBlank="1" showInputMessage="1" showErrorMessage="1" sqref="H1" xr:uid="{00000000-0002-0000-0300-000005000000}">
      <formula1>6</formula1>
    </dataValidation>
    <dataValidation type="whole" operator="equal" allowBlank="1" showInputMessage="1" showErrorMessage="1" sqref="I1:K1" xr:uid="{00000000-0002-0000-0300-000006000000}">
      <formula1>7</formula1>
    </dataValidation>
    <dataValidation allowBlank="1" showInputMessage="1" showErrorMessage="1" prompt="「２０△△/△△/△△」の形式で入力してください。" sqref="J3:J202" xr:uid="{00000000-0002-0000-0300-000007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8000000}">
          <x14:formula1>
            <xm:f>設定!$D$28:$D$30</xm:f>
          </x14:formula1>
          <xm:sqref>F3:F202</xm:sqref>
        </x14:dataValidation>
        <x14:dataValidation type="list" allowBlank="1" showInputMessage="1" showErrorMessage="1" xr:uid="{00000000-0002-0000-0300-000009000000}">
          <x14:formula1>
            <xm:f>設定!$B$28:$B$29</xm:f>
          </x14:formula1>
          <xm:sqref>G3:G202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pageSetUpPr fitToPage="1"/>
  </sheetPr>
  <dimension ref="A1:AG57"/>
  <sheetViews>
    <sheetView showGridLines="0" view="pageBreakPreview" zoomScale="55" zoomScaleNormal="55" zoomScaleSheetLayoutView="55" workbookViewId="0">
      <selection activeCell="A7" sqref="A7"/>
    </sheetView>
  </sheetViews>
  <sheetFormatPr defaultColWidth="8.88671875" defaultRowHeight="13.2"/>
  <cols>
    <col min="1" max="1" width="10.88671875" style="63" customWidth="1"/>
    <col min="2" max="2" width="9.109375" style="63" customWidth="1"/>
    <col min="3" max="3" width="7.109375" style="63" hidden="1" customWidth="1"/>
    <col min="4" max="4" width="18.109375" style="63" customWidth="1"/>
    <col min="5" max="5" width="12.88671875" style="63" customWidth="1"/>
    <col min="6" max="6" width="10.88671875" style="63" hidden="1" customWidth="1"/>
    <col min="7" max="7" width="4.44140625" style="63" customWidth="1"/>
    <col min="8" max="10" width="8.88671875" style="63" customWidth="1"/>
    <col min="11" max="11" width="2.88671875" style="63" customWidth="1"/>
    <col min="12" max="12" width="10.88671875" style="63" customWidth="1"/>
    <col min="13" max="13" width="9.109375" style="63" customWidth="1"/>
    <col min="14" max="14" width="7.109375" style="63" hidden="1" customWidth="1"/>
    <col min="15" max="15" width="18.109375" style="63" customWidth="1"/>
    <col min="16" max="16" width="12.88671875" style="63" customWidth="1"/>
    <col min="17" max="17" width="10.88671875" style="63" hidden="1" customWidth="1"/>
    <col min="18" max="18" width="4.44140625" style="63" customWidth="1"/>
    <col min="19" max="20" width="8.88671875" style="63" customWidth="1"/>
    <col min="21" max="21" width="8.88671875" style="63"/>
    <col min="22" max="22" width="2.88671875" style="63" customWidth="1"/>
    <col min="23" max="23" width="16.33203125" style="63" customWidth="1"/>
    <col min="24" max="24" width="14.6640625" style="63" customWidth="1"/>
    <col min="25" max="30" width="11" style="63" customWidth="1"/>
    <col min="31" max="31" width="22.44140625" style="63" customWidth="1"/>
    <col min="32" max="33" width="10.88671875" style="63" customWidth="1"/>
    <col min="34" max="16384" width="8.88671875" style="63"/>
  </cols>
  <sheetData>
    <row r="1" spans="1:28" ht="30" customHeight="1" thickBot="1">
      <c r="A1" s="75" t="str">
        <f>設定!$G$2</f>
        <v>2025年度</v>
      </c>
      <c r="P1" s="258" t="s">
        <v>342</v>
      </c>
      <c r="Q1" s="259"/>
      <c r="R1" s="259"/>
      <c r="S1" s="260">
        <f>名簿!$M$2</f>
        <v>0</v>
      </c>
      <c r="T1" s="313"/>
      <c r="U1" s="261"/>
    </row>
    <row r="2" spans="1:28" ht="30" customHeight="1" thickBot="1">
      <c r="C2" s="262" t="str">
        <f>設定!$G$12</f>
        <v>神奈川県中学校長距離記録会</v>
      </c>
      <c r="D2" s="262"/>
      <c r="E2" s="262"/>
      <c r="F2" s="262"/>
      <c r="G2" s="262"/>
      <c r="H2" s="262"/>
      <c r="I2" s="262"/>
      <c r="J2" s="262"/>
      <c r="K2" s="262"/>
      <c r="L2" s="262"/>
      <c r="M2" s="262"/>
      <c r="N2" s="262"/>
      <c r="O2" s="262"/>
      <c r="P2" s="262"/>
      <c r="Q2" s="68"/>
      <c r="R2" s="263" t="s">
        <v>957</v>
      </c>
      <c r="S2" s="263"/>
      <c r="T2" s="263"/>
      <c r="U2" s="263"/>
      <c r="V2" s="264"/>
    </row>
    <row r="3" spans="1:28" ht="14.4" customHeight="1" thickBot="1"/>
    <row r="4" spans="1:28" ht="30" customHeight="1" thickBot="1">
      <c r="A4" s="67" t="s">
        <v>308</v>
      </c>
      <c r="B4" s="265" t="str">
        <f>名簿!M5</f>
        <v/>
      </c>
      <c r="C4" s="265"/>
      <c r="D4" s="265"/>
      <c r="E4" s="265"/>
      <c r="F4" s="265"/>
      <c r="G4" s="265"/>
      <c r="H4" s="265"/>
      <c r="I4" s="260"/>
      <c r="J4" s="266"/>
      <c r="L4" s="103" t="s">
        <v>1159</v>
      </c>
      <c r="M4" s="320"/>
      <c r="N4" s="321"/>
      <c r="O4" s="103" t="s">
        <v>1160</v>
      </c>
      <c r="P4" s="320"/>
      <c r="Q4" s="320"/>
      <c r="R4" s="321"/>
    </row>
    <row r="5" spans="1:28" ht="24.9" customHeight="1" thickBot="1">
      <c r="A5" s="64" t="s">
        <v>345</v>
      </c>
      <c r="L5" s="64" t="s">
        <v>343</v>
      </c>
    </row>
    <row r="6" spans="1:28" ht="45" customHeight="1" thickBot="1">
      <c r="A6" s="76" t="s">
        <v>348</v>
      </c>
      <c r="B6" s="77" t="s">
        <v>671</v>
      </c>
      <c r="C6" s="72"/>
      <c r="D6" s="73" t="s">
        <v>675</v>
      </c>
      <c r="E6" s="73" t="s">
        <v>674</v>
      </c>
      <c r="F6" s="73" t="s">
        <v>855</v>
      </c>
      <c r="G6" s="73" t="s">
        <v>305</v>
      </c>
      <c r="H6" s="131" t="s">
        <v>307</v>
      </c>
      <c r="I6" s="131" t="s">
        <v>1187</v>
      </c>
      <c r="J6" s="74" t="s">
        <v>1271</v>
      </c>
      <c r="L6" s="76" t="s">
        <v>348</v>
      </c>
      <c r="M6" s="77" t="s">
        <v>671</v>
      </c>
      <c r="N6" s="72"/>
      <c r="O6" s="73" t="s">
        <v>675</v>
      </c>
      <c r="P6" s="73" t="s">
        <v>674</v>
      </c>
      <c r="Q6" s="73" t="s">
        <v>855</v>
      </c>
      <c r="R6" s="73" t="s">
        <v>305</v>
      </c>
      <c r="S6" s="131" t="s">
        <v>307</v>
      </c>
      <c r="T6" s="131" t="s">
        <v>1187</v>
      </c>
      <c r="U6" s="74" t="s">
        <v>1271</v>
      </c>
    </row>
    <row r="7" spans="1:28" ht="27.6" customHeight="1">
      <c r="A7" s="135"/>
      <c r="B7" s="82"/>
      <c r="C7" s="71"/>
      <c r="D7" s="71" t="str">
        <f>IF(B7="","",VLOOKUP(B7,個人番号,名簿!$D$1,FALSE))</f>
        <v/>
      </c>
      <c r="E7" s="71" t="str">
        <f>IF(B7="","",VLOOKUP(B7,個人番号,名簿!$E$1,FALSE))</f>
        <v/>
      </c>
      <c r="F7" s="71" t="str">
        <f>IF(B7="","",VLOOKUP(B7,個人番号,名簿!$H$1,FALSE))</f>
        <v/>
      </c>
      <c r="G7" s="71" t="str">
        <f>IF(B7="","",VLOOKUP(B7,個人番号,名簿!$F$1,FALSE))</f>
        <v/>
      </c>
      <c r="H7" s="132"/>
      <c r="I7" s="169" t="str">
        <f>IF(B7="","",VLOOKUP(B7,個人番号,名簿!$J$1,FALSE))</f>
        <v/>
      </c>
      <c r="J7" s="93" t="str">
        <f>IF(B7="","",VLOOKUP(B7,個人番号,名簿!$I$1,FALSE))</f>
        <v/>
      </c>
      <c r="L7" s="334"/>
      <c r="M7" s="335"/>
      <c r="N7" s="92"/>
      <c r="O7" s="92" t="str">
        <f>IF(M7="","",VLOOKUP(M7,個人番号,名簿!$D$1,FALSE))</f>
        <v/>
      </c>
      <c r="P7" s="92" t="str">
        <f>IF(M7="","",VLOOKUP(M7,個人番号,名簿!$E$1,FALSE))</f>
        <v/>
      </c>
      <c r="Q7" s="71" t="str">
        <f>IF(M7="","",VLOOKUP(M7,個人番号,名簿!$H$1,FALSE))</f>
        <v/>
      </c>
      <c r="R7" s="92" t="str">
        <f>IF(M7="","",VLOOKUP(M7,個人番号,名簿!$F$1,FALSE))</f>
        <v/>
      </c>
      <c r="S7" s="340"/>
      <c r="T7" s="169" t="str">
        <f>IF(M7="","",VLOOKUP(M7,個人番号,名簿!$J$1,FALSE))</f>
        <v/>
      </c>
      <c r="U7" s="93" t="str">
        <f>IF(M7="","",VLOOKUP(M7,個人番号,名簿!$I$1,FALSE))</f>
        <v/>
      </c>
    </row>
    <row r="8" spans="1:28" ht="27.6" customHeight="1">
      <c r="A8" s="136"/>
      <c r="B8" s="83"/>
      <c r="C8" s="69"/>
      <c r="D8" s="69" t="str">
        <f>IF(B8="","",VLOOKUP(B8,個人番号,名簿!$D$1,FALSE))</f>
        <v/>
      </c>
      <c r="E8" s="69" t="str">
        <f>IF(B8="","",VLOOKUP(B8,個人番号,名簿!$E$1,FALSE))</f>
        <v/>
      </c>
      <c r="F8" s="65" t="str">
        <f>IF(B8="","",VLOOKUP(B8,個人番号,名簿!$H$1,FALSE))</f>
        <v/>
      </c>
      <c r="G8" s="69" t="str">
        <f>IF(B8="","",VLOOKUP(B8,個人番号,名簿!$F$1,FALSE))</f>
        <v/>
      </c>
      <c r="H8" s="133"/>
      <c r="I8" s="167" t="str">
        <f>IF(B8="","",VLOOKUP(B8,個人番号,名簿!$J$1,FALSE))</f>
        <v/>
      </c>
      <c r="J8" s="86" t="str">
        <f>IF(B8="","",VLOOKUP(B8,個人番号,名簿!$I$1,FALSE))</f>
        <v/>
      </c>
      <c r="L8" s="336"/>
      <c r="M8" s="337"/>
      <c r="N8" s="69"/>
      <c r="O8" s="69" t="str">
        <f>IF(M8="","",VLOOKUP(M8,個人番号,名簿!$D$1,FALSE))</f>
        <v/>
      </c>
      <c r="P8" s="69" t="str">
        <f>IF(M8="","",VLOOKUP(M8,個人番号,名簿!$E$1,FALSE))</f>
        <v/>
      </c>
      <c r="Q8" s="65" t="str">
        <f>IF(M8="","",VLOOKUP(M8,個人番号,名簿!$H$1,FALSE))</f>
        <v/>
      </c>
      <c r="R8" s="69" t="str">
        <f>IF(M8="","",VLOOKUP(M8,個人番号,名簿!$F$1,FALSE))</f>
        <v/>
      </c>
      <c r="S8" s="341"/>
      <c r="T8" s="167" t="str">
        <f>IF(M8="","",VLOOKUP(M8,個人番号,名簿!$J$1,FALSE))</f>
        <v/>
      </c>
      <c r="U8" s="86" t="str">
        <f>IF(M8="","",VLOOKUP(M8,個人番号,名簿!$I$1,FALSE))</f>
        <v/>
      </c>
      <c r="W8" s="278" t="s">
        <v>1189</v>
      </c>
      <c r="X8" s="279"/>
      <c r="Y8" s="280"/>
    </row>
    <row r="9" spans="1:28" ht="27.6" customHeight="1">
      <c r="A9" s="136"/>
      <c r="B9" s="83"/>
      <c r="C9" s="69"/>
      <c r="D9" s="69" t="str">
        <f>IF(B9="","",VLOOKUP(B9,個人番号,名簿!$D$1,FALSE))</f>
        <v/>
      </c>
      <c r="E9" s="69" t="str">
        <f>IF(B9="","",VLOOKUP(B9,個人番号,名簿!$E$1,FALSE))</f>
        <v/>
      </c>
      <c r="F9" s="65" t="str">
        <f>IF(B9="","",VLOOKUP(B9,個人番号,名簿!$H$1,FALSE))</f>
        <v/>
      </c>
      <c r="G9" s="69" t="str">
        <f>IF(B9="","",VLOOKUP(B9,個人番号,名簿!$F$1,FALSE))</f>
        <v/>
      </c>
      <c r="H9" s="133"/>
      <c r="I9" s="167" t="str">
        <f>IF(B9="","",VLOOKUP(B9,個人番号,名簿!$J$1,FALSE))</f>
        <v/>
      </c>
      <c r="J9" s="86" t="str">
        <f>IF(B9="","",VLOOKUP(B9,個人番号,名簿!$I$1,FALSE))</f>
        <v/>
      </c>
      <c r="L9" s="336"/>
      <c r="M9" s="337"/>
      <c r="N9" s="69"/>
      <c r="O9" s="69" t="str">
        <f>IF(M9="","",VLOOKUP(M9,個人番号,名簿!$D$1,FALSE))</f>
        <v/>
      </c>
      <c r="P9" s="69" t="str">
        <f>IF(M9="","",VLOOKUP(M9,個人番号,名簿!$E$1,FALSE))</f>
        <v/>
      </c>
      <c r="Q9" s="65" t="str">
        <f>IF(M9="","",VLOOKUP(M9,個人番号,名簿!$H$1,FALSE))</f>
        <v/>
      </c>
      <c r="R9" s="69" t="str">
        <f>IF(M9="","",VLOOKUP(M9,個人番号,名簿!$F$1,FALSE))</f>
        <v/>
      </c>
      <c r="S9" s="341"/>
      <c r="T9" s="167" t="str">
        <f>IF(M9="","",VLOOKUP(M9,個人番号,名簿!$J$1,FALSE))</f>
        <v/>
      </c>
      <c r="U9" s="86" t="str">
        <f>IF(M9="","",VLOOKUP(M9,個人番号,名簿!$I$1,FALSE))</f>
        <v/>
      </c>
      <c r="W9" s="281"/>
      <c r="X9" s="282"/>
      <c r="Y9" s="283"/>
    </row>
    <row r="10" spans="1:28" ht="27.6" customHeight="1">
      <c r="A10" s="136"/>
      <c r="B10" s="83"/>
      <c r="C10" s="69"/>
      <c r="D10" s="69" t="str">
        <f>IF(B10="","",VLOOKUP(B10,個人番号,名簿!$D$1,FALSE))</f>
        <v/>
      </c>
      <c r="E10" s="69" t="str">
        <f>IF(B10="","",VLOOKUP(B10,個人番号,名簿!$E$1,FALSE))</f>
        <v/>
      </c>
      <c r="F10" s="65" t="str">
        <f>IF(B10="","",VLOOKUP(B10,個人番号,名簿!$H$1,FALSE))</f>
        <v/>
      </c>
      <c r="G10" s="69" t="str">
        <f>IF(B10="","",VLOOKUP(B10,個人番号,名簿!$F$1,FALSE))</f>
        <v/>
      </c>
      <c r="H10" s="133"/>
      <c r="I10" s="167" t="str">
        <f>IF(B10="","",VLOOKUP(B10,個人番号,名簿!$J$1,FALSE))</f>
        <v/>
      </c>
      <c r="J10" s="86" t="str">
        <f>IF(B10="","",VLOOKUP(B10,個人番号,名簿!$I$1,FALSE))</f>
        <v/>
      </c>
      <c r="L10" s="336"/>
      <c r="M10" s="337"/>
      <c r="N10" s="69"/>
      <c r="O10" s="69" t="str">
        <f>IF(M10="","",VLOOKUP(M10,個人番号,名簿!$D$1,FALSE))</f>
        <v/>
      </c>
      <c r="P10" s="69" t="str">
        <f>IF(M10="","",VLOOKUP(M10,個人番号,名簿!$E$1,FALSE))</f>
        <v/>
      </c>
      <c r="Q10" s="65" t="str">
        <f>IF(M10="","",VLOOKUP(M10,個人番号,名簿!$H$1,FALSE))</f>
        <v/>
      </c>
      <c r="R10" s="69" t="str">
        <f>IF(M10="","",VLOOKUP(M10,個人番号,名簿!$F$1,FALSE))</f>
        <v/>
      </c>
      <c r="S10" s="341"/>
      <c r="T10" s="167" t="str">
        <f>IF(M10="","",VLOOKUP(M10,個人番号,名簿!$J$1,FALSE))</f>
        <v/>
      </c>
      <c r="U10" s="86" t="str">
        <f>IF(M10="","",VLOOKUP(M10,個人番号,名簿!$I$1,FALSE))</f>
        <v/>
      </c>
    </row>
    <row r="11" spans="1:28" ht="27.6" customHeight="1">
      <c r="A11" s="136"/>
      <c r="B11" s="83"/>
      <c r="C11" s="69"/>
      <c r="D11" s="69" t="str">
        <f>IF(B11="","",VLOOKUP(B11,個人番号,名簿!$D$1,FALSE))</f>
        <v/>
      </c>
      <c r="E11" s="69" t="str">
        <f>IF(B11="","",VLOOKUP(B11,個人番号,名簿!$E$1,FALSE))</f>
        <v/>
      </c>
      <c r="F11" s="65" t="str">
        <f>IF(B11="","",VLOOKUP(B11,個人番号,名簿!$H$1,FALSE))</f>
        <v/>
      </c>
      <c r="G11" s="69" t="str">
        <f>IF(B11="","",VLOOKUP(B11,個人番号,名簿!$F$1,FALSE))</f>
        <v/>
      </c>
      <c r="H11" s="133"/>
      <c r="I11" s="167" t="str">
        <f>IF(B11="","",VLOOKUP(B11,個人番号,名簿!$J$1,FALSE))</f>
        <v/>
      </c>
      <c r="J11" s="86" t="str">
        <f>IF(B11="","",VLOOKUP(B11,個人番号,名簿!$I$1,FALSE))</f>
        <v/>
      </c>
      <c r="L11" s="336"/>
      <c r="M11" s="337"/>
      <c r="N11" s="69"/>
      <c r="O11" s="69" t="str">
        <f>IF(M11="","",VLOOKUP(M11,個人番号,名簿!$D$1,FALSE))</f>
        <v/>
      </c>
      <c r="P11" s="69" t="str">
        <f>IF(M11="","",VLOOKUP(M11,個人番号,名簿!$E$1,FALSE))</f>
        <v/>
      </c>
      <c r="Q11" s="65" t="str">
        <f>IF(M11="","",VLOOKUP(M11,個人番号,名簿!$H$1,FALSE))</f>
        <v/>
      </c>
      <c r="R11" s="69" t="str">
        <f>IF(M11="","",VLOOKUP(M11,個人番号,名簿!$F$1,FALSE))</f>
        <v/>
      </c>
      <c r="S11" s="341"/>
      <c r="T11" s="167" t="str">
        <f>IF(M11="","",VLOOKUP(M11,個人番号,名簿!$J$1,FALSE))</f>
        <v/>
      </c>
      <c r="U11" s="86" t="str">
        <f>IF(M11="","",VLOOKUP(M11,個人番号,名簿!$I$1,FALSE))</f>
        <v/>
      </c>
      <c r="W11" s="308" t="s">
        <v>1033</v>
      </c>
      <c r="X11" s="308"/>
    </row>
    <row r="12" spans="1:28" ht="27.6" customHeight="1" thickBot="1">
      <c r="A12" s="136"/>
      <c r="B12" s="83"/>
      <c r="C12" s="69"/>
      <c r="D12" s="69" t="str">
        <f>IF(B12="","",VLOOKUP(B12,個人番号,名簿!$D$1,FALSE))</f>
        <v/>
      </c>
      <c r="E12" s="69" t="str">
        <f>IF(B12="","",VLOOKUP(B12,個人番号,名簿!$E$1,FALSE))</f>
        <v/>
      </c>
      <c r="F12" s="65" t="str">
        <f>IF(B12="","",VLOOKUP(B12,個人番号,名簿!$H$1,FALSE))</f>
        <v/>
      </c>
      <c r="G12" s="69" t="str">
        <f>IF(B12="","",VLOOKUP(B12,個人番号,名簿!$F$1,FALSE))</f>
        <v/>
      </c>
      <c r="H12" s="133"/>
      <c r="I12" s="167" t="str">
        <f>IF(B12="","",VLOOKUP(B12,個人番号,名簿!$J$1,FALSE))</f>
        <v/>
      </c>
      <c r="J12" s="86" t="str">
        <f>IF(B12="","",VLOOKUP(B12,個人番号,名簿!$I$1,FALSE))</f>
        <v/>
      </c>
      <c r="L12" s="336"/>
      <c r="M12" s="337"/>
      <c r="N12" s="69"/>
      <c r="O12" s="69" t="str">
        <f>IF(M12="","",VLOOKUP(M12,個人番号,名簿!$D$1,FALSE))</f>
        <v/>
      </c>
      <c r="P12" s="69" t="str">
        <f>IF(M12="","",VLOOKUP(M12,個人番号,名簿!$E$1,FALSE))</f>
        <v/>
      </c>
      <c r="Q12" s="65" t="str">
        <f>IF(M12="","",VLOOKUP(M12,個人番号,名簿!$H$1,FALSE))</f>
        <v/>
      </c>
      <c r="R12" s="69" t="str">
        <f>IF(M12="","",VLOOKUP(M12,個人番号,名簿!$F$1,FALSE))</f>
        <v/>
      </c>
      <c r="S12" s="341"/>
      <c r="T12" s="167" t="str">
        <f>IF(M12="","",VLOOKUP(M12,個人番号,名簿!$J$1,FALSE))</f>
        <v/>
      </c>
      <c r="U12" s="86" t="str">
        <f>IF(M12="","",VLOOKUP(M12,個人番号,名簿!$I$1,FALSE))</f>
        <v/>
      </c>
      <c r="W12" s="88" t="s">
        <v>1031</v>
      </c>
      <c r="X12" s="88" t="s">
        <v>1032</v>
      </c>
      <c r="Y12" s="89"/>
      <c r="Z12" s="89"/>
      <c r="AA12" s="89"/>
      <c r="AB12" s="89"/>
    </row>
    <row r="13" spans="1:28" ht="27.6" customHeight="1">
      <c r="A13" s="136"/>
      <c r="B13" s="83"/>
      <c r="C13" s="69"/>
      <c r="D13" s="69" t="str">
        <f>IF(B13="","",VLOOKUP(B13,個人番号,名簿!$D$1,FALSE))</f>
        <v/>
      </c>
      <c r="E13" s="69" t="str">
        <f>IF(B13="","",VLOOKUP(B13,個人番号,名簿!$E$1,FALSE))</f>
        <v/>
      </c>
      <c r="F13" s="65" t="str">
        <f>IF(B13="","",VLOOKUP(B13,個人番号,名簿!$H$1,FALSE))</f>
        <v/>
      </c>
      <c r="G13" s="69" t="str">
        <f>IF(B13="","",VLOOKUP(B13,個人番号,名簿!$F$1,FALSE))</f>
        <v/>
      </c>
      <c r="H13" s="133"/>
      <c r="I13" s="167" t="str">
        <f>IF(B13="","",VLOOKUP(B13,個人番号,名簿!$J$1,FALSE))</f>
        <v/>
      </c>
      <c r="J13" s="86" t="str">
        <f>IF(B13="","",VLOOKUP(B13,個人番号,名簿!$I$1,FALSE))</f>
        <v/>
      </c>
      <c r="L13" s="336"/>
      <c r="M13" s="337"/>
      <c r="N13" s="69"/>
      <c r="O13" s="69" t="str">
        <f>IF(M13="","",VLOOKUP(M13,個人番号,名簿!$D$1,FALSE))</f>
        <v/>
      </c>
      <c r="P13" s="69" t="str">
        <f>IF(M13="","",VLOOKUP(M13,個人番号,名簿!$E$1,FALSE))</f>
        <v/>
      </c>
      <c r="Q13" s="65" t="str">
        <f>IF(M13="","",VLOOKUP(M13,個人番号,名簿!$H$1,FALSE))</f>
        <v/>
      </c>
      <c r="R13" s="69" t="str">
        <f>IF(M13="","",VLOOKUP(M13,個人番号,名簿!$F$1,FALSE))</f>
        <v/>
      </c>
      <c r="S13" s="341"/>
      <c r="T13" s="167" t="str">
        <f>IF(M13="","",VLOOKUP(M13,個人番号,名簿!$J$1,FALSE))</f>
        <v/>
      </c>
      <c r="U13" s="86" t="str">
        <f>IF(M13="","",VLOOKUP(M13,個人番号,名簿!$I$1,FALSE))</f>
        <v/>
      </c>
      <c r="W13" s="96" t="str">
        <f>IF(D49="","",D49)</f>
        <v/>
      </c>
      <c r="X13" s="93" t="str">
        <f>IF(W13="","",VLOOKUP($S$1,学校番号,設定!$J$1,FALSE))</f>
        <v/>
      </c>
      <c r="Y13" s="125"/>
      <c r="Z13" s="125"/>
      <c r="AA13" s="125"/>
      <c r="AB13" s="126"/>
    </row>
    <row r="14" spans="1:28" ht="27.6" customHeight="1">
      <c r="A14" s="136"/>
      <c r="B14" s="83"/>
      <c r="C14" s="69"/>
      <c r="D14" s="69" t="str">
        <f>IF(B14="","",VLOOKUP(B14,個人番号,名簿!$D$1,FALSE))</f>
        <v/>
      </c>
      <c r="E14" s="69" t="str">
        <f>IF(B14="","",VLOOKUP(B14,個人番号,名簿!$E$1,FALSE))</f>
        <v/>
      </c>
      <c r="F14" s="65" t="str">
        <f>IF(B14="","",VLOOKUP(B14,個人番号,名簿!$H$1,FALSE))</f>
        <v/>
      </c>
      <c r="G14" s="69" t="str">
        <f>IF(B14="","",VLOOKUP(B14,個人番号,名簿!$F$1,FALSE))</f>
        <v/>
      </c>
      <c r="H14" s="133"/>
      <c r="I14" s="167" t="str">
        <f>IF(B14="","",VLOOKUP(B14,個人番号,名簿!$J$1,FALSE))</f>
        <v/>
      </c>
      <c r="J14" s="86" t="str">
        <f>IF(B14="","",VLOOKUP(B14,個人番号,名簿!$I$1,FALSE))</f>
        <v/>
      </c>
      <c r="L14" s="336"/>
      <c r="M14" s="337"/>
      <c r="N14" s="69"/>
      <c r="O14" s="69" t="str">
        <f>IF(M14="","",VLOOKUP(M14,個人番号,名簿!$D$1,FALSE))</f>
        <v/>
      </c>
      <c r="P14" s="69" t="str">
        <f>IF(M14="","",VLOOKUP(M14,個人番号,名簿!$E$1,FALSE))</f>
        <v/>
      </c>
      <c r="Q14" s="65" t="str">
        <f>IF(M14="","",VLOOKUP(M14,個人番号,名簿!$H$1,FALSE))</f>
        <v/>
      </c>
      <c r="R14" s="69" t="str">
        <f>IF(M14="","",VLOOKUP(M14,個人番号,名簿!$F$1,FALSE))</f>
        <v/>
      </c>
      <c r="S14" s="341"/>
      <c r="T14" s="167" t="str">
        <f>IF(M14="","",VLOOKUP(M14,個人番号,名簿!$J$1,FALSE))</f>
        <v/>
      </c>
      <c r="U14" s="86" t="str">
        <f>IF(M14="","",VLOOKUP(M14,個人番号,名簿!$I$1,FALSE))</f>
        <v/>
      </c>
      <c r="W14" s="97" t="str">
        <f t="shared" ref="W14" si="0">IF(D50="","",D50)</f>
        <v/>
      </c>
      <c r="X14" s="86" t="str">
        <f>IF(W14="","",VLOOKUP($S$1,学校番号,設定!$J$1,FALSE))</f>
        <v/>
      </c>
      <c r="Y14" s="125"/>
      <c r="Z14" s="125"/>
      <c r="AA14" s="125"/>
      <c r="AB14" s="126"/>
    </row>
    <row r="15" spans="1:28" ht="27.6" customHeight="1">
      <c r="A15" s="136"/>
      <c r="B15" s="83"/>
      <c r="C15" s="69"/>
      <c r="D15" s="69" t="str">
        <f>IF(B15="","",VLOOKUP(B15,個人番号,名簿!$D$1,FALSE))</f>
        <v/>
      </c>
      <c r="E15" s="69" t="str">
        <f>IF(B15="","",VLOOKUP(B15,個人番号,名簿!$E$1,FALSE))</f>
        <v/>
      </c>
      <c r="F15" s="65" t="str">
        <f>IF(B15="","",VLOOKUP(B15,個人番号,名簿!$H$1,FALSE))</f>
        <v/>
      </c>
      <c r="G15" s="69" t="str">
        <f>IF(B15="","",VLOOKUP(B15,個人番号,名簿!$F$1,FALSE))</f>
        <v/>
      </c>
      <c r="H15" s="133"/>
      <c r="I15" s="167" t="str">
        <f>IF(B15="","",VLOOKUP(B15,個人番号,名簿!$J$1,FALSE))</f>
        <v/>
      </c>
      <c r="J15" s="86" t="str">
        <f>IF(B15="","",VLOOKUP(B15,個人番号,名簿!$I$1,FALSE))</f>
        <v/>
      </c>
      <c r="L15" s="336"/>
      <c r="M15" s="337"/>
      <c r="N15" s="69"/>
      <c r="O15" s="69" t="str">
        <f>IF(M15="","",VLOOKUP(M15,個人番号,名簿!$D$1,FALSE))</f>
        <v/>
      </c>
      <c r="P15" s="69" t="str">
        <f>IF(M15="","",VLOOKUP(M15,個人番号,名簿!$E$1,FALSE))</f>
        <v/>
      </c>
      <c r="Q15" s="65" t="str">
        <f>IF(M15="","",VLOOKUP(M15,個人番号,名簿!$H$1,FALSE))</f>
        <v/>
      </c>
      <c r="R15" s="69" t="str">
        <f>IF(M15="","",VLOOKUP(M15,個人番号,名簿!$F$1,FALSE))</f>
        <v/>
      </c>
      <c r="S15" s="341"/>
      <c r="T15" s="167" t="str">
        <f>IF(M15="","",VLOOKUP(M15,個人番号,名簿!$J$1,FALSE))</f>
        <v/>
      </c>
      <c r="U15" s="86" t="str">
        <f>IF(M15="","",VLOOKUP(M15,個人番号,名簿!$I$1,FALSE))</f>
        <v/>
      </c>
      <c r="W15" s="97" t="str">
        <f>IF(H49="","",H49)</f>
        <v/>
      </c>
      <c r="X15" s="86" t="str">
        <f>IF(W15="","",VLOOKUP($S$1,学校番号,設定!$J$1,FALSE))</f>
        <v/>
      </c>
      <c r="Y15" s="125"/>
      <c r="Z15" s="125"/>
      <c r="AA15" s="125"/>
      <c r="AB15" s="126"/>
    </row>
    <row r="16" spans="1:28" ht="27.6" customHeight="1" thickBot="1">
      <c r="A16" s="136"/>
      <c r="B16" s="83"/>
      <c r="C16" s="69"/>
      <c r="D16" s="69" t="str">
        <f>IF(B16="","",VLOOKUP(B16,個人番号,名簿!$D$1,FALSE))</f>
        <v/>
      </c>
      <c r="E16" s="69" t="str">
        <f>IF(B16="","",VLOOKUP(B16,個人番号,名簿!$E$1,FALSE))</f>
        <v/>
      </c>
      <c r="F16" s="65" t="str">
        <f>IF(B16="","",VLOOKUP(B16,個人番号,名簿!$H$1,FALSE))</f>
        <v/>
      </c>
      <c r="G16" s="69" t="str">
        <f>IF(B16="","",VLOOKUP(B16,個人番号,名簿!$F$1,FALSE))</f>
        <v/>
      </c>
      <c r="H16" s="133"/>
      <c r="I16" s="167" t="str">
        <f>IF(B16="","",VLOOKUP(B16,個人番号,名簿!$J$1,FALSE))</f>
        <v/>
      </c>
      <c r="J16" s="86" t="str">
        <f>IF(B16="","",VLOOKUP(B16,個人番号,名簿!$I$1,FALSE))</f>
        <v/>
      </c>
      <c r="L16" s="336"/>
      <c r="M16" s="337"/>
      <c r="N16" s="69"/>
      <c r="O16" s="69" t="str">
        <f>IF(M16="","",VLOOKUP(M16,個人番号,名簿!$D$1,FALSE))</f>
        <v/>
      </c>
      <c r="P16" s="69" t="str">
        <f>IF(M16="","",VLOOKUP(M16,個人番号,名簿!$E$1,FALSE))</f>
        <v/>
      </c>
      <c r="Q16" s="65" t="str">
        <f>IF(M16="","",VLOOKUP(M16,個人番号,名簿!$H$1,FALSE))</f>
        <v/>
      </c>
      <c r="R16" s="69" t="str">
        <f>IF(M16="","",VLOOKUP(M16,個人番号,名簿!$F$1,FALSE))</f>
        <v/>
      </c>
      <c r="S16" s="341"/>
      <c r="T16" s="167" t="str">
        <f>IF(M16="","",VLOOKUP(M16,個人番号,名簿!$J$1,FALSE))</f>
        <v/>
      </c>
      <c r="U16" s="86" t="str">
        <f>IF(M16="","",VLOOKUP(M16,個人番号,名簿!$I$1,FALSE))</f>
        <v/>
      </c>
      <c r="W16" s="98" t="str">
        <f>IF(H50="","",H50)</f>
        <v/>
      </c>
      <c r="X16" s="87" t="str">
        <f>IF(W16="","",VLOOKUP($S$1,学校番号,設定!$J$1,FALSE))</f>
        <v/>
      </c>
      <c r="Y16" s="125"/>
      <c r="Z16" s="125"/>
      <c r="AA16" s="125"/>
      <c r="AB16" s="126"/>
    </row>
    <row r="17" spans="1:33" ht="27.6" customHeight="1">
      <c r="A17" s="136"/>
      <c r="B17" s="83"/>
      <c r="C17" s="69"/>
      <c r="D17" s="69" t="str">
        <f>IF(B17="","",VLOOKUP(B17,個人番号,名簿!$D$1,FALSE))</f>
        <v/>
      </c>
      <c r="E17" s="69" t="str">
        <f>IF(B17="","",VLOOKUP(B17,個人番号,名簿!$E$1,FALSE))</f>
        <v/>
      </c>
      <c r="F17" s="65" t="str">
        <f>IF(B17="","",VLOOKUP(B17,個人番号,名簿!$H$1,FALSE))</f>
        <v/>
      </c>
      <c r="G17" s="69" t="str">
        <f>IF(B17="","",VLOOKUP(B17,個人番号,名簿!$F$1,FALSE))</f>
        <v/>
      </c>
      <c r="H17" s="133"/>
      <c r="I17" s="167" t="str">
        <f>IF(B17="","",VLOOKUP(B17,個人番号,名簿!$J$1,FALSE))</f>
        <v/>
      </c>
      <c r="J17" s="86" t="str">
        <f>IF(B17="","",VLOOKUP(B17,個人番号,名簿!$I$1,FALSE))</f>
        <v/>
      </c>
      <c r="L17" s="336"/>
      <c r="M17" s="337"/>
      <c r="N17" s="69"/>
      <c r="O17" s="69" t="str">
        <f>IF(M17="","",VLOOKUP(M17,個人番号,名簿!$D$1,FALSE))</f>
        <v/>
      </c>
      <c r="P17" s="69" t="str">
        <f>IF(M17="","",VLOOKUP(M17,個人番号,名簿!$E$1,FALSE))</f>
        <v/>
      </c>
      <c r="Q17" s="65" t="str">
        <f>IF(M17="","",VLOOKUP(M17,個人番号,名簿!$H$1,FALSE))</f>
        <v/>
      </c>
      <c r="R17" s="69" t="str">
        <f>IF(M17="","",VLOOKUP(M17,個人番号,名簿!$F$1,FALSE))</f>
        <v/>
      </c>
      <c r="S17" s="341"/>
      <c r="T17" s="167" t="str">
        <f>IF(M17="","",VLOOKUP(M17,個人番号,名簿!$J$1,FALSE))</f>
        <v/>
      </c>
      <c r="U17" s="86" t="str">
        <f>IF(M17="","",VLOOKUP(M17,個人番号,名簿!$I$1,FALSE))</f>
        <v/>
      </c>
    </row>
    <row r="18" spans="1:33" ht="27.6" customHeight="1">
      <c r="A18" s="136"/>
      <c r="B18" s="83"/>
      <c r="C18" s="69"/>
      <c r="D18" s="69" t="str">
        <f>IF(B18="","",VLOOKUP(B18,個人番号,名簿!$D$1,FALSE))</f>
        <v/>
      </c>
      <c r="E18" s="69" t="str">
        <f>IF(B18="","",VLOOKUP(B18,個人番号,名簿!$E$1,FALSE))</f>
        <v/>
      </c>
      <c r="F18" s="65" t="str">
        <f>IF(B18="","",VLOOKUP(B18,個人番号,名簿!$H$1,FALSE))</f>
        <v/>
      </c>
      <c r="G18" s="69" t="str">
        <f>IF(B18="","",VLOOKUP(B18,個人番号,名簿!$F$1,FALSE))</f>
        <v/>
      </c>
      <c r="H18" s="133"/>
      <c r="I18" s="167" t="str">
        <f>IF(B18="","",VLOOKUP(B18,個人番号,名簿!$J$1,FALSE))</f>
        <v/>
      </c>
      <c r="J18" s="86" t="str">
        <f>IF(B18="","",VLOOKUP(B18,個人番号,名簿!$I$1,FALSE))</f>
        <v/>
      </c>
      <c r="L18" s="336"/>
      <c r="M18" s="337"/>
      <c r="N18" s="69"/>
      <c r="O18" s="69" t="str">
        <f>IF(M18="","",VLOOKUP(M18,個人番号,名簿!$D$1,FALSE))</f>
        <v/>
      </c>
      <c r="P18" s="69" t="str">
        <f>IF(M18="","",VLOOKUP(M18,個人番号,名簿!$E$1,FALSE))</f>
        <v/>
      </c>
      <c r="Q18" s="65" t="str">
        <f>IF(M18="","",VLOOKUP(M18,個人番号,名簿!$H$1,FALSE))</f>
        <v/>
      </c>
      <c r="R18" s="69" t="str">
        <f>IF(M18="","",VLOOKUP(M18,個人番号,名簿!$F$1,FALSE))</f>
        <v/>
      </c>
      <c r="S18" s="341"/>
      <c r="T18" s="167" t="str">
        <f>IF(M18="","",VLOOKUP(M18,個人番号,名簿!$J$1,FALSE))</f>
        <v/>
      </c>
      <c r="U18" s="86" t="str">
        <f>IF(M18="","",VLOOKUP(M18,個人番号,名簿!$I$1,FALSE))</f>
        <v/>
      </c>
      <c r="W18" s="128" t="s">
        <v>2</v>
      </c>
    </row>
    <row r="19" spans="1:33" ht="27.6" customHeight="1" thickBot="1">
      <c r="A19" s="136"/>
      <c r="B19" s="83"/>
      <c r="C19" s="69"/>
      <c r="D19" s="69" t="str">
        <f>IF(B19="","",VLOOKUP(B19,個人番号,名簿!$D$1,FALSE))</f>
        <v/>
      </c>
      <c r="E19" s="69" t="str">
        <f>IF(B19="","",VLOOKUP(B19,個人番号,名簿!$E$1,FALSE))</f>
        <v/>
      </c>
      <c r="F19" s="65" t="str">
        <f>IF(B19="","",VLOOKUP(B19,個人番号,名簿!$H$1,FALSE))</f>
        <v/>
      </c>
      <c r="G19" s="69" t="str">
        <f>IF(B19="","",VLOOKUP(B19,個人番号,名簿!$F$1,FALSE))</f>
        <v/>
      </c>
      <c r="H19" s="133"/>
      <c r="I19" s="167" t="str">
        <f>IF(B19="","",VLOOKUP(B19,個人番号,名簿!$J$1,FALSE))</f>
        <v/>
      </c>
      <c r="J19" s="86" t="str">
        <f>IF(B19="","",VLOOKUP(B19,個人番号,名簿!$I$1,FALSE))</f>
        <v/>
      </c>
      <c r="L19" s="336"/>
      <c r="M19" s="337"/>
      <c r="N19" s="69"/>
      <c r="O19" s="69" t="str">
        <f>IF(M19="","",VLOOKUP(M19,個人番号,名簿!$D$1,FALSE))</f>
        <v/>
      </c>
      <c r="P19" s="69" t="str">
        <f>IF(M19="","",VLOOKUP(M19,個人番号,名簿!$E$1,FALSE))</f>
        <v/>
      </c>
      <c r="Q19" s="65" t="str">
        <f>IF(M19="","",VLOOKUP(M19,個人番号,名簿!$H$1,FALSE))</f>
        <v/>
      </c>
      <c r="R19" s="69" t="str">
        <f>IF(M19="","",VLOOKUP(M19,個人番号,名簿!$F$1,FALSE))</f>
        <v/>
      </c>
      <c r="S19" s="341"/>
      <c r="T19" s="167" t="str">
        <f>IF(M19="","",VLOOKUP(M19,個人番号,名簿!$J$1,FALSE))</f>
        <v/>
      </c>
      <c r="U19" s="86" t="str">
        <f>IF(M19="","",VLOOKUP(M19,個人番号,名簿!$I$1,FALSE))</f>
        <v/>
      </c>
      <c r="W19" s="88" t="s">
        <v>342</v>
      </c>
      <c r="X19" s="88" t="s">
        <v>855</v>
      </c>
      <c r="Y19" s="113" t="s">
        <v>870</v>
      </c>
      <c r="Z19" s="113" t="s">
        <v>871</v>
      </c>
      <c r="AA19" s="113" t="s">
        <v>872</v>
      </c>
      <c r="AB19" s="113" t="s">
        <v>876</v>
      </c>
      <c r="AC19" s="113" t="s">
        <v>877</v>
      </c>
      <c r="AD19" s="88" t="s">
        <v>869</v>
      </c>
      <c r="AE19" s="88" t="s">
        <v>1191</v>
      </c>
      <c r="AF19" s="113" t="s">
        <v>1185</v>
      </c>
      <c r="AG19" s="88" t="s">
        <v>1186</v>
      </c>
    </row>
    <row r="20" spans="1:33" ht="27.6" customHeight="1" thickBot="1">
      <c r="A20" s="136"/>
      <c r="B20" s="83"/>
      <c r="C20" s="69"/>
      <c r="D20" s="69" t="str">
        <f>IF(B20="","",VLOOKUP(B20,個人番号,名簿!$D$1,FALSE))</f>
        <v/>
      </c>
      <c r="E20" s="69" t="str">
        <f>IF(B20="","",VLOOKUP(B20,個人番号,名簿!$E$1,FALSE))</f>
        <v/>
      </c>
      <c r="F20" s="65" t="str">
        <f>IF(B20="","",VLOOKUP(B20,個人番号,名簿!$H$1,FALSE))</f>
        <v/>
      </c>
      <c r="G20" s="69" t="str">
        <f>IF(B20="","",VLOOKUP(B20,個人番号,名簿!$F$1,FALSE))</f>
        <v/>
      </c>
      <c r="H20" s="133"/>
      <c r="I20" s="167" t="str">
        <f>IF(B20="","",VLOOKUP(B20,個人番号,名簿!$J$1,FALSE))</f>
        <v/>
      </c>
      <c r="J20" s="86" t="str">
        <f>IF(B20="","",VLOOKUP(B20,個人番号,名簿!$I$1,FALSE))</f>
        <v/>
      </c>
      <c r="L20" s="336"/>
      <c r="M20" s="337"/>
      <c r="N20" s="69"/>
      <c r="O20" s="69" t="str">
        <f>IF(M20="","",VLOOKUP(M20,個人番号,名簿!$D$1,FALSE))</f>
        <v/>
      </c>
      <c r="P20" s="69" t="str">
        <f>IF(M20="","",VLOOKUP(M20,個人番号,名簿!$E$1,FALSE))</f>
        <v/>
      </c>
      <c r="Q20" s="65" t="str">
        <f>IF(M20="","",VLOOKUP(M20,個人番号,名簿!$H$1,FALSE))</f>
        <v/>
      </c>
      <c r="R20" s="69" t="str">
        <f>IF(M20="","",VLOOKUP(M20,個人番号,名簿!$F$1,FALSE))</f>
        <v/>
      </c>
      <c r="S20" s="341"/>
      <c r="T20" s="167" t="str">
        <f>IF(M20="","",VLOOKUP(M20,個人番号,名簿!$J$1,FALSE))</f>
        <v/>
      </c>
      <c r="U20" s="86" t="str">
        <f>IF(M20="","",VLOOKUP(M20,個人番号,名簿!$I$1,FALSE))</f>
        <v/>
      </c>
      <c r="W20" s="103">
        <f>$S$1</f>
        <v>0</v>
      </c>
      <c r="X20" s="104" t="str">
        <f>$B$4</f>
        <v/>
      </c>
      <c r="Y20" s="114">
        <f>$B$50</f>
        <v>0</v>
      </c>
      <c r="Z20" s="114">
        <f>$B$51</f>
        <v>0</v>
      </c>
      <c r="AA20" s="114">
        <f>$B$52</f>
        <v>0</v>
      </c>
      <c r="AB20" s="130"/>
      <c r="AC20" s="130"/>
      <c r="AD20" s="105">
        <f>$C$54</f>
        <v>0</v>
      </c>
      <c r="AE20" s="105">
        <f>$D$57</f>
        <v>0</v>
      </c>
      <c r="AF20" s="104">
        <f>$M$4</f>
        <v>0</v>
      </c>
      <c r="AG20" s="105">
        <f>$P$4</f>
        <v>0</v>
      </c>
    </row>
    <row r="21" spans="1:33" ht="27.6" customHeight="1" thickBot="1">
      <c r="A21" s="136"/>
      <c r="B21" s="83"/>
      <c r="C21" s="69"/>
      <c r="D21" s="69" t="str">
        <f>IF(B21="","",VLOOKUP(B21,個人番号,名簿!$D$1,FALSE))</f>
        <v/>
      </c>
      <c r="E21" s="69" t="str">
        <f>IF(B21="","",VLOOKUP(B21,個人番号,名簿!$E$1,FALSE))</f>
        <v/>
      </c>
      <c r="F21" s="65" t="str">
        <f>IF(B21="","",VLOOKUP(B21,個人番号,名簿!$H$1,FALSE))</f>
        <v/>
      </c>
      <c r="G21" s="69" t="str">
        <f>IF(B21="","",VLOOKUP(B21,個人番号,名簿!$F$1,FALSE))</f>
        <v/>
      </c>
      <c r="H21" s="133"/>
      <c r="I21" s="167" t="str">
        <f>IF(B21="","",VLOOKUP(B21,個人番号,名簿!$J$1,FALSE))</f>
        <v/>
      </c>
      <c r="J21" s="86" t="str">
        <f>IF(B21="","",VLOOKUP(B21,個人番号,名簿!$I$1,FALSE))</f>
        <v/>
      </c>
      <c r="L21" s="336"/>
      <c r="M21" s="337"/>
      <c r="N21" s="69"/>
      <c r="O21" s="69" t="str">
        <f>IF(M21="","",VLOOKUP(M21,個人番号,名簿!$D$1,FALSE))</f>
        <v/>
      </c>
      <c r="P21" s="69" t="str">
        <f>IF(M21="","",VLOOKUP(M21,個人番号,名簿!$E$1,FALSE))</f>
        <v/>
      </c>
      <c r="Q21" s="65" t="str">
        <f>IF(M21="","",VLOOKUP(M21,個人番号,名簿!$H$1,FALSE))</f>
        <v/>
      </c>
      <c r="R21" s="69" t="str">
        <f>IF(M21="","",VLOOKUP(M21,個人番号,名簿!$F$1,FALSE))</f>
        <v/>
      </c>
      <c r="S21" s="341"/>
      <c r="T21" s="167" t="str">
        <f>IF(M21="","",VLOOKUP(M21,個人番号,名簿!$J$1,FALSE))</f>
        <v/>
      </c>
      <c r="U21" s="86" t="str">
        <f>IF(M21="","",VLOOKUP(M21,個人番号,名簿!$I$1,FALSE))</f>
        <v/>
      </c>
    </row>
    <row r="22" spans="1:33" ht="27.6" customHeight="1" thickBot="1">
      <c r="A22" s="136"/>
      <c r="B22" s="83"/>
      <c r="C22" s="69"/>
      <c r="D22" s="69" t="str">
        <f>IF(B22="","",VLOOKUP(B22,個人番号,名簿!$D$1,FALSE))</f>
        <v/>
      </c>
      <c r="E22" s="69" t="str">
        <f>IF(B22="","",VLOOKUP(B22,個人番号,名簿!$E$1,FALSE))</f>
        <v/>
      </c>
      <c r="F22" s="65" t="str">
        <f>IF(B22="","",VLOOKUP(B22,個人番号,名簿!$H$1,FALSE))</f>
        <v/>
      </c>
      <c r="G22" s="69" t="str">
        <f>IF(B22="","",VLOOKUP(B22,個人番号,名簿!$F$1,FALSE))</f>
        <v/>
      </c>
      <c r="H22" s="133"/>
      <c r="I22" s="167" t="str">
        <f>IF(B22="","",VLOOKUP(B22,個人番号,名簿!$J$1,FALSE))</f>
        <v/>
      </c>
      <c r="J22" s="86" t="str">
        <f>IF(B22="","",VLOOKUP(B22,個人番号,名簿!$I$1,FALSE))</f>
        <v/>
      </c>
      <c r="L22" s="336"/>
      <c r="M22" s="337"/>
      <c r="N22" s="69"/>
      <c r="O22" s="69" t="str">
        <f>IF(M22="","",VLOOKUP(M22,個人番号,名簿!$D$1,FALSE))</f>
        <v/>
      </c>
      <c r="P22" s="69" t="str">
        <f>IF(M22="","",VLOOKUP(M22,個人番号,名簿!$E$1,FALSE))</f>
        <v/>
      </c>
      <c r="Q22" s="65" t="str">
        <f>IF(M22="","",VLOOKUP(M22,個人番号,名簿!$H$1,FALSE))</f>
        <v/>
      </c>
      <c r="R22" s="69" t="str">
        <f>IF(M22="","",VLOOKUP(M22,個人番号,名簿!$F$1,FALSE))</f>
        <v/>
      </c>
      <c r="S22" s="341"/>
      <c r="T22" s="167" t="str">
        <f>IF(M22="","",VLOOKUP(M22,個人番号,名簿!$J$1,FALSE))</f>
        <v/>
      </c>
      <c r="U22" s="86" t="str">
        <f>IF(M22="","",VLOOKUP(M22,個人番号,名簿!$I$1,FALSE))</f>
        <v/>
      </c>
      <c r="W22" s="127" t="s">
        <v>986</v>
      </c>
    </row>
    <row r="23" spans="1:33" ht="27.6" customHeight="1">
      <c r="A23" s="136"/>
      <c r="B23" s="83"/>
      <c r="C23" s="69"/>
      <c r="D23" s="69" t="str">
        <f>IF(B23="","",VLOOKUP(B23,個人番号,名簿!$D$1,FALSE))</f>
        <v/>
      </c>
      <c r="E23" s="69" t="str">
        <f>IF(B23="","",VLOOKUP(B23,個人番号,名簿!$E$1,FALSE))</f>
        <v/>
      </c>
      <c r="F23" s="65" t="str">
        <f>IF(B23="","",VLOOKUP(B23,個人番号,名簿!$H$1,FALSE))</f>
        <v/>
      </c>
      <c r="G23" s="69" t="str">
        <f>IF(B23="","",VLOOKUP(B23,個人番号,名簿!$F$1,FALSE))</f>
        <v/>
      </c>
      <c r="H23" s="133"/>
      <c r="I23" s="167" t="str">
        <f>IF(B23="","",VLOOKUP(B23,個人番号,名簿!$J$1,FALSE))</f>
        <v/>
      </c>
      <c r="J23" s="86" t="str">
        <f>IF(B23="","",VLOOKUP(B23,個人番号,名簿!$I$1,FALSE))</f>
        <v/>
      </c>
      <c r="L23" s="336"/>
      <c r="M23" s="337"/>
      <c r="N23" s="69"/>
      <c r="O23" s="69" t="str">
        <f>IF(M23="","",VLOOKUP(M23,個人番号,名簿!$D$1,FALSE))</f>
        <v/>
      </c>
      <c r="P23" s="69" t="str">
        <f>IF(M23="","",VLOOKUP(M23,個人番号,名簿!$E$1,FALSE))</f>
        <v/>
      </c>
      <c r="Q23" s="65" t="str">
        <f>IF(M23="","",VLOOKUP(M23,個人番号,名簿!$H$1,FALSE))</f>
        <v/>
      </c>
      <c r="R23" s="69" t="str">
        <f>IF(M23="","",VLOOKUP(M23,個人番号,名簿!$F$1,FALSE))</f>
        <v/>
      </c>
      <c r="S23" s="341"/>
      <c r="T23" s="167" t="str">
        <f>IF(M23="","",VLOOKUP(M23,個人番号,名簿!$J$1,FALSE))</f>
        <v/>
      </c>
      <c r="U23" s="86" t="str">
        <f>IF(M23="","",VLOOKUP(M23,個人番号,名簿!$I$1,FALSE))</f>
        <v/>
      </c>
      <c r="W23" s="109" t="s">
        <v>1059</v>
      </c>
    </row>
    <row r="24" spans="1:33" ht="27.6" customHeight="1">
      <c r="A24" s="136"/>
      <c r="B24" s="83"/>
      <c r="C24" s="69"/>
      <c r="D24" s="69" t="str">
        <f>IF(B24="","",VLOOKUP(B24,個人番号,名簿!$D$1,FALSE))</f>
        <v/>
      </c>
      <c r="E24" s="69" t="str">
        <f>IF(B24="","",VLOOKUP(B24,個人番号,名簿!$E$1,FALSE))</f>
        <v/>
      </c>
      <c r="F24" s="65" t="str">
        <f>IF(B24="","",VLOOKUP(B24,個人番号,名簿!$H$1,FALSE))</f>
        <v/>
      </c>
      <c r="G24" s="69" t="str">
        <f>IF(B24="","",VLOOKUP(B24,個人番号,名簿!$F$1,FALSE))</f>
        <v/>
      </c>
      <c r="H24" s="133"/>
      <c r="I24" s="167" t="str">
        <f>IF(B24="","",VLOOKUP(B24,個人番号,名簿!$J$1,FALSE))</f>
        <v/>
      </c>
      <c r="J24" s="86" t="str">
        <f>IF(B24="","",VLOOKUP(B24,個人番号,名簿!$I$1,FALSE))</f>
        <v/>
      </c>
      <c r="L24" s="336"/>
      <c r="M24" s="337"/>
      <c r="N24" s="69"/>
      <c r="O24" s="69" t="str">
        <f>IF(M24="","",VLOOKUP(M24,個人番号,名簿!$D$1,FALSE))</f>
        <v/>
      </c>
      <c r="P24" s="69" t="str">
        <f>IF(M24="","",VLOOKUP(M24,個人番号,名簿!$E$1,FALSE))</f>
        <v/>
      </c>
      <c r="Q24" s="65" t="str">
        <f>IF(M24="","",VLOOKUP(M24,個人番号,名簿!$H$1,FALSE))</f>
        <v/>
      </c>
      <c r="R24" s="69" t="str">
        <f>IF(M24="","",VLOOKUP(M24,個人番号,名簿!$F$1,FALSE))</f>
        <v/>
      </c>
      <c r="S24" s="341"/>
      <c r="T24" s="167" t="str">
        <f>IF(M24="","",VLOOKUP(M24,個人番号,名簿!$J$1,FALSE))</f>
        <v/>
      </c>
      <c r="U24" s="86" t="str">
        <f>IF(M24="","",VLOOKUP(M24,個人番号,名簿!$I$1,FALSE))</f>
        <v/>
      </c>
      <c r="W24" s="110" t="s">
        <v>1061</v>
      </c>
    </row>
    <row r="25" spans="1:33" ht="27.6" customHeight="1" thickBot="1">
      <c r="A25" s="136"/>
      <c r="B25" s="83"/>
      <c r="C25" s="69"/>
      <c r="D25" s="69" t="str">
        <f>IF(B25="","",VLOOKUP(B25,個人番号,名簿!$D$1,FALSE))</f>
        <v/>
      </c>
      <c r="E25" s="69" t="str">
        <f>IF(B25="","",VLOOKUP(B25,個人番号,名簿!$E$1,FALSE))</f>
        <v/>
      </c>
      <c r="F25" s="65" t="str">
        <f>IF(B25="","",VLOOKUP(B25,個人番号,名簿!$H$1,FALSE))</f>
        <v/>
      </c>
      <c r="G25" s="69" t="str">
        <f>IF(B25="","",VLOOKUP(B25,個人番号,名簿!$F$1,FALSE))</f>
        <v/>
      </c>
      <c r="H25" s="133"/>
      <c r="I25" s="167" t="str">
        <f>IF(B25="","",VLOOKUP(B25,個人番号,名簿!$J$1,FALSE))</f>
        <v/>
      </c>
      <c r="J25" s="86" t="str">
        <f>IF(B25="","",VLOOKUP(B25,個人番号,名簿!$I$1,FALSE))</f>
        <v/>
      </c>
      <c r="L25" s="336"/>
      <c r="M25" s="337"/>
      <c r="N25" s="69"/>
      <c r="O25" s="69" t="str">
        <f>IF(M25="","",VLOOKUP(M25,個人番号,名簿!$D$1,FALSE))</f>
        <v/>
      </c>
      <c r="P25" s="69" t="str">
        <f>IF(M25="","",VLOOKUP(M25,個人番号,名簿!$E$1,FALSE))</f>
        <v/>
      </c>
      <c r="Q25" s="65" t="str">
        <f>IF(M25="","",VLOOKUP(M25,個人番号,名簿!$H$1,FALSE))</f>
        <v/>
      </c>
      <c r="R25" s="69" t="str">
        <f>IF(M25="","",VLOOKUP(M25,個人番号,名簿!$F$1,FALSE))</f>
        <v/>
      </c>
      <c r="S25" s="341"/>
      <c r="T25" s="167" t="str">
        <f>IF(M25="","",VLOOKUP(M25,個人番号,名簿!$J$1,FALSE))</f>
        <v/>
      </c>
      <c r="U25" s="86" t="str">
        <f>IF(M25="","",VLOOKUP(M25,個人番号,名簿!$I$1,FALSE))</f>
        <v/>
      </c>
      <c r="W25" s="111" t="s">
        <v>1060</v>
      </c>
    </row>
    <row r="26" spans="1:33" ht="27.6" customHeight="1">
      <c r="A26" s="136"/>
      <c r="B26" s="83"/>
      <c r="C26" s="69"/>
      <c r="D26" s="69" t="str">
        <f>IF(B26="","",VLOOKUP(B26,個人番号,名簿!$D$1,FALSE))</f>
        <v/>
      </c>
      <c r="E26" s="69" t="str">
        <f>IF(B26="","",VLOOKUP(B26,個人番号,名簿!$E$1,FALSE))</f>
        <v/>
      </c>
      <c r="F26" s="65" t="str">
        <f>IF(B26="","",VLOOKUP(B26,個人番号,名簿!$H$1,FALSE))</f>
        <v/>
      </c>
      <c r="G26" s="69" t="str">
        <f>IF(B26="","",VLOOKUP(B26,個人番号,名簿!$F$1,FALSE))</f>
        <v/>
      </c>
      <c r="H26" s="133"/>
      <c r="I26" s="167" t="str">
        <f>IF(B26="","",VLOOKUP(B26,個人番号,名簿!$J$1,FALSE))</f>
        <v/>
      </c>
      <c r="J26" s="86" t="str">
        <f>IF(B26="","",VLOOKUP(B26,個人番号,名簿!$I$1,FALSE))</f>
        <v/>
      </c>
      <c r="L26" s="336"/>
      <c r="M26" s="337"/>
      <c r="N26" s="69"/>
      <c r="O26" s="69" t="str">
        <f>IF(M26="","",VLOOKUP(M26,個人番号,名簿!$D$1,FALSE))</f>
        <v/>
      </c>
      <c r="P26" s="69" t="str">
        <f>IF(M26="","",VLOOKUP(M26,個人番号,名簿!$E$1,FALSE))</f>
        <v/>
      </c>
      <c r="Q26" s="65" t="str">
        <f>IF(M26="","",VLOOKUP(M26,個人番号,名簿!$H$1,FALSE))</f>
        <v/>
      </c>
      <c r="R26" s="69" t="str">
        <f>IF(M26="","",VLOOKUP(M26,個人番号,名簿!$F$1,FALSE))</f>
        <v/>
      </c>
      <c r="S26" s="341"/>
      <c r="T26" s="167" t="str">
        <f>IF(M26="","",VLOOKUP(M26,個人番号,名簿!$J$1,FALSE))</f>
        <v/>
      </c>
      <c r="U26" s="86" t="str">
        <f>IF(M26="","",VLOOKUP(M26,個人番号,名簿!$I$1,FALSE))</f>
        <v/>
      </c>
    </row>
    <row r="27" spans="1:33" ht="27.6" customHeight="1">
      <c r="A27" s="136"/>
      <c r="B27" s="83"/>
      <c r="C27" s="69"/>
      <c r="D27" s="69" t="str">
        <f>IF(B27="","",VLOOKUP(B27,個人番号,名簿!$D$1,FALSE))</f>
        <v/>
      </c>
      <c r="E27" s="69" t="str">
        <f>IF(B27="","",VLOOKUP(B27,個人番号,名簿!$E$1,FALSE))</f>
        <v/>
      </c>
      <c r="F27" s="65" t="str">
        <f>IF(B27="","",VLOOKUP(B27,個人番号,名簿!$H$1,FALSE))</f>
        <v/>
      </c>
      <c r="G27" s="69" t="str">
        <f>IF(B27="","",VLOOKUP(B27,個人番号,名簿!$F$1,FALSE))</f>
        <v/>
      </c>
      <c r="H27" s="133"/>
      <c r="I27" s="167" t="str">
        <f>IF(B27="","",VLOOKUP(B27,個人番号,名簿!$J$1,FALSE))</f>
        <v/>
      </c>
      <c r="J27" s="86" t="str">
        <f>IF(B27="","",VLOOKUP(B27,個人番号,名簿!$I$1,FALSE))</f>
        <v/>
      </c>
      <c r="L27" s="336"/>
      <c r="M27" s="337"/>
      <c r="N27" s="69"/>
      <c r="O27" s="69" t="str">
        <f>IF(M27="","",VLOOKUP(M27,個人番号,名簿!$D$1,FALSE))</f>
        <v/>
      </c>
      <c r="P27" s="69" t="str">
        <f>IF(M27="","",VLOOKUP(M27,個人番号,名簿!$E$1,FALSE))</f>
        <v/>
      </c>
      <c r="Q27" s="65" t="str">
        <f>IF(M27="","",VLOOKUP(M27,個人番号,名簿!$H$1,FALSE))</f>
        <v/>
      </c>
      <c r="R27" s="69" t="str">
        <f>IF(M27="","",VLOOKUP(M27,個人番号,名簿!$F$1,FALSE))</f>
        <v/>
      </c>
      <c r="S27" s="341"/>
      <c r="T27" s="167" t="str">
        <f>IF(M27="","",VLOOKUP(M27,個人番号,名簿!$J$1,FALSE))</f>
        <v/>
      </c>
      <c r="U27" s="86" t="str">
        <f>IF(M27="","",VLOOKUP(M27,個人番号,名簿!$I$1,FALSE))</f>
        <v/>
      </c>
      <c r="W27" s="63" t="s">
        <v>1161</v>
      </c>
      <c r="X27" s="63" t="s">
        <v>1161</v>
      </c>
    </row>
    <row r="28" spans="1:33" ht="27.6" customHeight="1">
      <c r="A28" s="136"/>
      <c r="B28" s="83"/>
      <c r="C28" s="69"/>
      <c r="D28" s="69" t="str">
        <f>IF(B28="","",VLOOKUP(B28,個人番号,名簿!$D$1,FALSE))</f>
        <v/>
      </c>
      <c r="E28" s="69" t="str">
        <f>IF(B28="","",VLOOKUP(B28,個人番号,名簿!$E$1,FALSE))</f>
        <v/>
      </c>
      <c r="F28" s="65" t="str">
        <f>IF(B28="","",VLOOKUP(B28,個人番号,名簿!$H$1,FALSE))</f>
        <v/>
      </c>
      <c r="G28" s="69" t="str">
        <f>IF(B28="","",VLOOKUP(B28,個人番号,名簿!$F$1,FALSE))</f>
        <v/>
      </c>
      <c r="H28" s="133"/>
      <c r="I28" s="167" t="str">
        <f>IF(B28="","",VLOOKUP(B28,個人番号,名簿!$J$1,FALSE))</f>
        <v/>
      </c>
      <c r="J28" s="86" t="str">
        <f>IF(B28="","",VLOOKUP(B28,個人番号,名簿!$I$1,FALSE))</f>
        <v/>
      </c>
      <c r="L28" s="336"/>
      <c r="M28" s="337"/>
      <c r="N28" s="69"/>
      <c r="O28" s="69" t="str">
        <f>IF(M28="","",VLOOKUP(M28,個人番号,名簿!$D$1,FALSE))</f>
        <v/>
      </c>
      <c r="P28" s="69" t="str">
        <f>IF(M28="","",VLOOKUP(M28,個人番号,名簿!$E$1,FALSE))</f>
        <v/>
      </c>
      <c r="Q28" s="65" t="str">
        <f>IF(M28="","",VLOOKUP(M28,個人番号,名簿!$H$1,FALSE))</f>
        <v/>
      </c>
      <c r="R28" s="69" t="str">
        <f>IF(M28="","",VLOOKUP(M28,個人番号,名簿!$F$1,FALSE))</f>
        <v/>
      </c>
      <c r="S28" s="341"/>
      <c r="T28" s="167" t="str">
        <f>IF(M28="","",VLOOKUP(M28,個人番号,名簿!$J$1,FALSE))</f>
        <v/>
      </c>
      <c r="U28" s="86" t="str">
        <f>IF(M28="","",VLOOKUP(M28,個人番号,名簿!$I$1,FALSE))</f>
        <v/>
      </c>
      <c r="W28" s="63" t="s">
        <v>1162</v>
      </c>
      <c r="X28" s="63" t="s">
        <v>1163</v>
      </c>
    </row>
    <row r="29" spans="1:33" ht="27.6" customHeight="1">
      <c r="A29" s="136"/>
      <c r="B29" s="83"/>
      <c r="C29" s="69"/>
      <c r="D29" s="69" t="str">
        <f>IF(B29="","",VLOOKUP(B29,個人番号,名簿!$D$1,FALSE))</f>
        <v/>
      </c>
      <c r="E29" s="69" t="str">
        <f>IF(B29="","",VLOOKUP(B29,個人番号,名簿!$E$1,FALSE))</f>
        <v/>
      </c>
      <c r="F29" s="65" t="str">
        <f>IF(B29="","",VLOOKUP(B29,個人番号,名簿!$H$1,FALSE))</f>
        <v/>
      </c>
      <c r="G29" s="69" t="str">
        <f>IF(B29="","",VLOOKUP(B29,個人番号,名簿!$F$1,FALSE))</f>
        <v/>
      </c>
      <c r="H29" s="133"/>
      <c r="I29" s="167" t="str">
        <f>IF(B29="","",VLOOKUP(B29,個人番号,名簿!$J$1,FALSE))</f>
        <v/>
      </c>
      <c r="J29" s="86" t="str">
        <f>IF(B29="","",VLOOKUP(B29,個人番号,名簿!$I$1,FALSE))</f>
        <v/>
      </c>
      <c r="L29" s="336"/>
      <c r="M29" s="337"/>
      <c r="N29" s="69"/>
      <c r="O29" s="69" t="str">
        <f>IF(M29="","",VLOOKUP(M29,個人番号,名簿!$D$1,FALSE))</f>
        <v/>
      </c>
      <c r="P29" s="69" t="str">
        <f>IF(M29="","",VLOOKUP(M29,個人番号,名簿!$E$1,FALSE))</f>
        <v/>
      </c>
      <c r="Q29" s="65" t="str">
        <f>IF(M29="","",VLOOKUP(M29,個人番号,名簿!$H$1,FALSE))</f>
        <v/>
      </c>
      <c r="R29" s="69" t="str">
        <f>IF(M29="","",VLOOKUP(M29,個人番号,名簿!$F$1,FALSE))</f>
        <v/>
      </c>
      <c r="S29" s="341"/>
      <c r="T29" s="167" t="str">
        <f>IF(M29="","",VLOOKUP(M29,個人番号,名簿!$J$1,FALSE))</f>
        <v/>
      </c>
      <c r="U29" s="86" t="str">
        <f>IF(M29="","",VLOOKUP(M29,個人番号,名簿!$I$1,FALSE))</f>
        <v/>
      </c>
      <c r="W29" s="63" t="s">
        <v>1164</v>
      </c>
      <c r="X29" s="63" t="s">
        <v>1165</v>
      </c>
    </row>
    <row r="30" spans="1:33" ht="27.6" customHeight="1">
      <c r="A30" s="136"/>
      <c r="B30" s="83"/>
      <c r="C30" s="69"/>
      <c r="D30" s="69" t="str">
        <f>IF(B30="","",VLOOKUP(B30,個人番号,名簿!$D$1,FALSE))</f>
        <v/>
      </c>
      <c r="E30" s="69" t="str">
        <f>IF(B30="","",VLOOKUP(B30,個人番号,名簿!$E$1,FALSE))</f>
        <v/>
      </c>
      <c r="F30" s="65" t="str">
        <f>IF(B30="","",VLOOKUP(B30,個人番号,名簿!$H$1,FALSE))</f>
        <v/>
      </c>
      <c r="G30" s="69" t="str">
        <f>IF(B30="","",VLOOKUP(B30,個人番号,名簿!$F$1,FALSE))</f>
        <v/>
      </c>
      <c r="H30" s="133"/>
      <c r="I30" s="167" t="str">
        <f>IF(B30="","",VLOOKUP(B30,個人番号,名簿!$J$1,FALSE))</f>
        <v/>
      </c>
      <c r="J30" s="86" t="str">
        <f>IF(B30="","",VLOOKUP(B30,個人番号,名簿!$I$1,FALSE))</f>
        <v/>
      </c>
      <c r="L30" s="336"/>
      <c r="M30" s="337"/>
      <c r="N30" s="69"/>
      <c r="O30" s="69" t="str">
        <f>IF(M30="","",VLOOKUP(M30,個人番号,名簿!$D$1,FALSE))</f>
        <v/>
      </c>
      <c r="P30" s="69" t="str">
        <f>IF(M30="","",VLOOKUP(M30,個人番号,名簿!$E$1,FALSE))</f>
        <v/>
      </c>
      <c r="Q30" s="65" t="str">
        <f>IF(M30="","",VLOOKUP(M30,個人番号,名簿!$H$1,FALSE))</f>
        <v/>
      </c>
      <c r="R30" s="69" t="str">
        <f>IF(M30="","",VLOOKUP(M30,個人番号,名簿!$F$1,FALSE))</f>
        <v/>
      </c>
      <c r="S30" s="341"/>
      <c r="T30" s="167" t="str">
        <f>IF(M30="","",VLOOKUP(M30,個人番号,名簿!$J$1,FALSE))</f>
        <v/>
      </c>
      <c r="U30" s="86" t="str">
        <f>IF(M30="","",VLOOKUP(M30,個人番号,名簿!$I$1,FALSE))</f>
        <v/>
      </c>
      <c r="W30" s="63" t="s">
        <v>1166</v>
      </c>
      <c r="X30" s="63" t="s">
        <v>1167</v>
      </c>
    </row>
    <row r="31" spans="1:33" ht="27.6" customHeight="1">
      <c r="A31" s="136"/>
      <c r="B31" s="83"/>
      <c r="C31" s="69"/>
      <c r="D31" s="69" t="str">
        <f>IF(B31="","",VLOOKUP(B31,個人番号,名簿!$D$1,FALSE))</f>
        <v/>
      </c>
      <c r="E31" s="69" t="str">
        <f>IF(B31="","",VLOOKUP(B31,個人番号,名簿!$E$1,FALSE))</f>
        <v/>
      </c>
      <c r="F31" s="65" t="str">
        <f>IF(B31="","",VLOOKUP(B31,個人番号,名簿!$H$1,FALSE))</f>
        <v/>
      </c>
      <c r="G31" s="69" t="str">
        <f>IF(B31="","",VLOOKUP(B31,個人番号,名簿!$F$1,FALSE))</f>
        <v/>
      </c>
      <c r="H31" s="133"/>
      <c r="I31" s="167" t="str">
        <f>IF(B31="","",VLOOKUP(B31,個人番号,名簿!$J$1,FALSE))</f>
        <v/>
      </c>
      <c r="J31" s="86" t="str">
        <f>IF(B31="","",VLOOKUP(B31,個人番号,名簿!$I$1,FALSE))</f>
        <v/>
      </c>
      <c r="L31" s="336"/>
      <c r="M31" s="337"/>
      <c r="N31" s="69"/>
      <c r="O31" s="69" t="str">
        <f>IF(M31="","",VLOOKUP(M31,個人番号,名簿!$D$1,FALSE))</f>
        <v/>
      </c>
      <c r="P31" s="69" t="str">
        <f>IF(M31="","",VLOOKUP(M31,個人番号,名簿!$E$1,FALSE))</f>
        <v/>
      </c>
      <c r="Q31" s="65" t="str">
        <f>IF(M31="","",VLOOKUP(M31,個人番号,名簿!$H$1,FALSE))</f>
        <v/>
      </c>
      <c r="R31" s="69" t="str">
        <f>IF(M31="","",VLOOKUP(M31,個人番号,名簿!$F$1,FALSE))</f>
        <v/>
      </c>
      <c r="S31" s="341"/>
      <c r="T31" s="167" t="str">
        <f>IF(M31="","",VLOOKUP(M31,個人番号,名簿!$J$1,FALSE))</f>
        <v/>
      </c>
      <c r="U31" s="86" t="str">
        <f>IF(M31="","",VLOOKUP(M31,個人番号,名簿!$I$1,FALSE))</f>
        <v/>
      </c>
      <c r="W31" s="63" t="s">
        <v>1168</v>
      </c>
      <c r="X31" s="63" t="s">
        <v>1169</v>
      </c>
    </row>
    <row r="32" spans="1:33" ht="27.6" customHeight="1">
      <c r="A32" s="136"/>
      <c r="B32" s="83"/>
      <c r="C32" s="69"/>
      <c r="D32" s="69" t="str">
        <f>IF(B32="","",VLOOKUP(B32,個人番号,名簿!$D$1,FALSE))</f>
        <v/>
      </c>
      <c r="E32" s="69" t="str">
        <f>IF(B32="","",VLOOKUP(B32,個人番号,名簿!$E$1,FALSE))</f>
        <v/>
      </c>
      <c r="F32" s="65" t="str">
        <f>IF(B32="","",VLOOKUP(B32,個人番号,名簿!$H$1,FALSE))</f>
        <v/>
      </c>
      <c r="G32" s="69" t="str">
        <f>IF(B32="","",VLOOKUP(B32,個人番号,名簿!$F$1,FALSE))</f>
        <v/>
      </c>
      <c r="H32" s="133"/>
      <c r="I32" s="167" t="str">
        <f>IF(B32="","",VLOOKUP(B32,個人番号,名簿!$J$1,FALSE))</f>
        <v/>
      </c>
      <c r="J32" s="86" t="str">
        <f>IF(B32="","",VLOOKUP(B32,個人番号,名簿!$I$1,FALSE))</f>
        <v/>
      </c>
      <c r="L32" s="336"/>
      <c r="M32" s="337"/>
      <c r="N32" s="69"/>
      <c r="O32" s="69" t="str">
        <f>IF(M32="","",VLOOKUP(M32,個人番号,名簿!$D$1,FALSE))</f>
        <v/>
      </c>
      <c r="P32" s="69" t="str">
        <f>IF(M32="","",VLOOKUP(M32,個人番号,名簿!$E$1,FALSE))</f>
        <v/>
      </c>
      <c r="Q32" s="65" t="str">
        <f>IF(M32="","",VLOOKUP(M32,個人番号,名簿!$H$1,FALSE))</f>
        <v/>
      </c>
      <c r="R32" s="69" t="str">
        <f>IF(M32="","",VLOOKUP(M32,個人番号,名簿!$F$1,FALSE))</f>
        <v/>
      </c>
      <c r="S32" s="341"/>
      <c r="T32" s="167" t="str">
        <f>IF(M32="","",VLOOKUP(M32,個人番号,名簿!$J$1,FALSE))</f>
        <v/>
      </c>
      <c r="U32" s="86" t="str">
        <f>IF(M32="","",VLOOKUP(M32,個人番号,名簿!$I$1,FALSE))</f>
        <v/>
      </c>
      <c r="X32" s="63" t="s">
        <v>1170</v>
      </c>
    </row>
    <row r="33" spans="1:24" ht="27.6" customHeight="1">
      <c r="A33" s="136"/>
      <c r="B33" s="83"/>
      <c r="C33" s="69"/>
      <c r="D33" s="69" t="str">
        <f>IF(B33="","",VLOOKUP(B33,個人番号,名簿!$D$1,FALSE))</f>
        <v/>
      </c>
      <c r="E33" s="69" t="str">
        <f>IF(B33="","",VLOOKUP(B33,個人番号,名簿!$E$1,FALSE))</f>
        <v/>
      </c>
      <c r="F33" s="65" t="str">
        <f>IF(B33="","",VLOOKUP(B33,個人番号,名簿!$H$1,FALSE))</f>
        <v/>
      </c>
      <c r="G33" s="69" t="str">
        <f>IF(B33="","",VLOOKUP(B33,個人番号,名簿!$F$1,FALSE))</f>
        <v/>
      </c>
      <c r="H33" s="133"/>
      <c r="I33" s="167" t="str">
        <f>IF(B33="","",VLOOKUP(B33,個人番号,名簿!$J$1,FALSE))</f>
        <v/>
      </c>
      <c r="J33" s="86" t="str">
        <f>IF(B33="","",VLOOKUP(B33,個人番号,名簿!$I$1,FALSE))</f>
        <v/>
      </c>
      <c r="L33" s="336"/>
      <c r="M33" s="337"/>
      <c r="N33" s="69"/>
      <c r="O33" s="69" t="str">
        <f>IF(M33="","",VLOOKUP(M33,個人番号,名簿!$D$1,FALSE))</f>
        <v/>
      </c>
      <c r="P33" s="69" t="str">
        <f>IF(M33="","",VLOOKUP(M33,個人番号,名簿!$E$1,FALSE))</f>
        <v/>
      </c>
      <c r="Q33" s="65" t="str">
        <f>IF(M33="","",VLOOKUP(M33,個人番号,名簿!$H$1,FALSE))</f>
        <v/>
      </c>
      <c r="R33" s="69" t="str">
        <f>IF(M33="","",VLOOKUP(M33,個人番号,名簿!$F$1,FALSE))</f>
        <v/>
      </c>
      <c r="S33" s="341"/>
      <c r="T33" s="167" t="str">
        <f>IF(M33="","",VLOOKUP(M33,個人番号,名簿!$J$1,FALSE))</f>
        <v/>
      </c>
      <c r="U33" s="86" t="str">
        <f>IF(M33="","",VLOOKUP(M33,個人番号,名簿!$I$1,FALSE))</f>
        <v/>
      </c>
      <c r="X33" s="63" t="s">
        <v>1171</v>
      </c>
    </row>
    <row r="34" spans="1:24" ht="27.6" customHeight="1">
      <c r="A34" s="136"/>
      <c r="B34" s="83"/>
      <c r="C34" s="69"/>
      <c r="D34" s="69" t="str">
        <f>IF(B34="","",VLOOKUP(B34,個人番号,名簿!$D$1,FALSE))</f>
        <v/>
      </c>
      <c r="E34" s="69" t="str">
        <f>IF(B34="","",VLOOKUP(B34,個人番号,名簿!$E$1,FALSE))</f>
        <v/>
      </c>
      <c r="F34" s="65" t="str">
        <f>IF(B34="","",VLOOKUP(B34,個人番号,名簿!$H$1,FALSE))</f>
        <v/>
      </c>
      <c r="G34" s="69" t="str">
        <f>IF(B34="","",VLOOKUP(B34,個人番号,名簿!$F$1,FALSE))</f>
        <v/>
      </c>
      <c r="H34" s="133"/>
      <c r="I34" s="167" t="str">
        <f>IF(B34="","",VLOOKUP(B34,個人番号,名簿!$J$1,FALSE))</f>
        <v/>
      </c>
      <c r="J34" s="86" t="str">
        <f>IF(B34="","",VLOOKUP(B34,個人番号,名簿!$I$1,FALSE))</f>
        <v/>
      </c>
      <c r="L34" s="336"/>
      <c r="M34" s="337"/>
      <c r="N34" s="69"/>
      <c r="O34" s="69" t="str">
        <f>IF(M34="","",VLOOKUP(M34,個人番号,名簿!$D$1,FALSE))</f>
        <v/>
      </c>
      <c r="P34" s="69" t="str">
        <f>IF(M34="","",VLOOKUP(M34,個人番号,名簿!$E$1,FALSE))</f>
        <v/>
      </c>
      <c r="Q34" s="65" t="str">
        <f>IF(M34="","",VLOOKUP(M34,個人番号,名簿!$H$1,FALSE))</f>
        <v/>
      </c>
      <c r="R34" s="69" t="str">
        <f>IF(M34="","",VLOOKUP(M34,個人番号,名簿!$F$1,FALSE))</f>
        <v/>
      </c>
      <c r="S34" s="341"/>
      <c r="T34" s="167" t="str">
        <f>IF(M34="","",VLOOKUP(M34,個人番号,名簿!$J$1,FALSE))</f>
        <v/>
      </c>
      <c r="U34" s="86" t="str">
        <f>IF(M34="","",VLOOKUP(M34,個人番号,名簿!$I$1,FALSE))</f>
        <v/>
      </c>
      <c r="X34" s="63" t="s">
        <v>1172</v>
      </c>
    </row>
    <row r="35" spans="1:24" ht="27.6" customHeight="1">
      <c r="A35" s="136"/>
      <c r="B35" s="83"/>
      <c r="C35" s="69"/>
      <c r="D35" s="69" t="str">
        <f>IF(B35="","",VLOOKUP(B35,個人番号,名簿!$D$1,FALSE))</f>
        <v/>
      </c>
      <c r="E35" s="69" t="str">
        <f>IF(B35="","",VLOOKUP(B35,個人番号,名簿!$E$1,FALSE))</f>
        <v/>
      </c>
      <c r="F35" s="65" t="str">
        <f>IF(B35="","",VLOOKUP(B35,個人番号,名簿!$H$1,FALSE))</f>
        <v/>
      </c>
      <c r="G35" s="69" t="str">
        <f>IF(B35="","",VLOOKUP(B35,個人番号,名簿!$F$1,FALSE))</f>
        <v/>
      </c>
      <c r="H35" s="133"/>
      <c r="I35" s="167" t="str">
        <f>IF(B35="","",VLOOKUP(B35,個人番号,名簿!$J$1,FALSE))</f>
        <v/>
      </c>
      <c r="J35" s="86" t="str">
        <f>IF(B35="","",VLOOKUP(B35,個人番号,名簿!$I$1,FALSE))</f>
        <v/>
      </c>
      <c r="L35" s="336"/>
      <c r="M35" s="337"/>
      <c r="N35" s="69"/>
      <c r="O35" s="69" t="str">
        <f>IF(M35="","",VLOOKUP(M35,個人番号,名簿!$D$1,FALSE))</f>
        <v/>
      </c>
      <c r="P35" s="69" t="str">
        <f>IF(M35="","",VLOOKUP(M35,個人番号,名簿!$E$1,FALSE))</f>
        <v/>
      </c>
      <c r="Q35" s="65" t="str">
        <f>IF(M35="","",VLOOKUP(M35,個人番号,名簿!$H$1,FALSE))</f>
        <v/>
      </c>
      <c r="R35" s="69" t="str">
        <f>IF(M35="","",VLOOKUP(M35,個人番号,名簿!$F$1,FALSE))</f>
        <v/>
      </c>
      <c r="S35" s="341"/>
      <c r="T35" s="167" t="str">
        <f>IF(M35="","",VLOOKUP(M35,個人番号,名簿!$J$1,FALSE))</f>
        <v/>
      </c>
      <c r="U35" s="86" t="str">
        <f>IF(M35="","",VLOOKUP(M35,個人番号,名簿!$I$1,FALSE))</f>
        <v/>
      </c>
      <c r="X35" s="63" t="s">
        <v>1173</v>
      </c>
    </row>
    <row r="36" spans="1:24" ht="27.6" customHeight="1">
      <c r="A36" s="136"/>
      <c r="B36" s="83"/>
      <c r="C36" s="69"/>
      <c r="D36" s="69" t="str">
        <f>IF(B36="","",VLOOKUP(B36,個人番号,名簿!$D$1,FALSE))</f>
        <v/>
      </c>
      <c r="E36" s="69" t="str">
        <f>IF(B36="","",VLOOKUP(B36,個人番号,名簿!$E$1,FALSE))</f>
        <v/>
      </c>
      <c r="F36" s="65" t="str">
        <f>IF(B36="","",VLOOKUP(B36,個人番号,名簿!$H$1,FALSE))</f>
        <v/>
      </c>
      <c r="G36" s="69" t="str">
        <f>IF(B36="","",VLOOKUP(B36,個人番号,名簿!$F$1,FALSE))</f>
        <v/>
      </c>
      <c r="H36" s="133"/>
      <c r="I36" s="167" t="str">
        <f>IF(B36="","",VLOOKUP(B36,個人番号,名簿!$J$1,FALSE))</f>
        <v/>
      </c>
      <c r="J36" s="86" t="str">
        <f>IF(B36="","",VLOOKUP(B36,個人番号,名簿!$I$1,FALSE))</f>
        <v/>
      </c>
      <c r="L36" s="336"/>
      <c r="M36" s="337"/>
      <c r="N36" s="69"/>
      <c r="O36" s="69" t="str">
        <f>IF(M36="","",VLOOKUP(M36,個人番号,名簿!$D$1,FALSE))</f>
        <v/>
      </c>
      <c r="P36" s="69" t="str">
        <f>IF(M36="","",VLOOKUP(M36,個人番号,名簿!$E$1,FALSE))</f>
        <v/>
      </c>
      <c r="Q36" s="65" t="str">
        <f>IF(M36="","",VLOOKUP(M36,個人番号,名簿!$H$1,FALSE))</f>
        <v/>
      </c>
      <c r="R36" s="69" t="str">
        <f>IF(M36="","",VLOOKUP(M36,個人番号,名簿!$F$1,FALSE))</f>
        <v/>
      </c>
      <c r="S36" s="341"/>
      <c r="T36" s="167" t="str">
        <f>IF(M36="","",VLOOKUP(M36,個人番号,名簿!$J$1,FALSE))</f>
        <v/>
      </c>
      <c r="U36" s="86" t="str">
        <f>IF(M36="","",VLOOKUP(M36,個人番号,名簿!$I$1,FALSE))</f>
        <v/>
      </c>
      <c r="X36" s="63" t="s">
        <v>1174</v>
      </c>
    </row>
    <row r="37" spans="1:24" ht="27.6" customHeight="1">
      <c r="A37" s="136"/>
      <c r="B37" s="83"/>
      <c r="C37" s="69"/>
      <c r="D37" s="69" t="str">
        <f>IF(B37="","",VLOOKUP(B37,個人番号,名簿!$D$1,FALSE))</f>
        <v/>
      </c>
      <c r="E37" s="69" t="str">
        <f>IF(B37="","",VLOOKUP(B37,個人番号,名簿!$E$1,FALSE))</f>
        <v/>
      </c>
      <c r="F37" s="65" t="str">
        <f>IF(B37="","",VLOOKUP(B37,個人番号,名簿!$H$1,FALSE))</f>
        <v/>
      </c>
      <c r="G37" s="69" t="str">
        <f>IF(B37="","",VLOOKUP(B37,個人番号,名簿!$F$1,FALSE))</f>
        <v/>
      </c>
      <c r="H37" s="133"/>
      <c r="I37" s="167" t="str">
        <f>IF(B37="","",VLOOKUP(B37,個人番号,名簿!$J$1,FALSE))</f>
        <v/>
      </c>
      <c r="J37" s="86" t="str">
        <f>IF(B37="","",VLOOKUP(B37,個人番号,名簿!$I$1,FALSE))</f>
        <v/>
      </c>
      <c r="L37" s="336"/>
      <c r="M37" s="337"/>
      <c r="N37" s="69"/>
      <c r="O37" s="69" t="str">
        <f>IF(M37="","",VLOOKUP(M37,個人番号,名簿!$D$1,FALSE))</f>
        <v/>
      </c>
      <c r="P37" s="69" t="str">
        <f>IF(M37="","",VLOOKUP(M37,個人番号,名簿!$E$1,FALSE))</f>
        <v/>
      </c>
      <c r="Q37" s="65" t="str">
        <f>IF(M37="","",VLOOKUP(M37,個人番号,名簿!$H$1,FALSE))</f>
        <v/>
      </c>
      <c r="R37" s="69" t="str">
        <f>IF(M37="","",VLOOKUP(M37,個人番号,名簿!$F$1,FALSE))</f>
        <v/>
      </c>
      <c r="S37" s="341"/>
      <c r="T37" s="167" t="str">
        <f>IF(M37="","",VLOOKUP(M37,個人番号,名簿!$J$1,FALSE))</f>
        <v/>
      </c>
      <c r="U37" s="86" t="str">
        <f>IF(M37="","",VLOOKUP(M37,個人番号,名簿!$I$1,FALSE))</f>
        <v/>
      </c>
      <c r="X37" s="63" t="s">
        <v>1175</v>
      </c>
    </row>
    <row r="38" spans="1:24" ht="27.6" customHeight="1">
      <c r="A38" s="136"/>
      <c r="B38" s="83"/>
      <c r="C38" s="69"/>
      <c r="D38" s="69" t="str">
        <f>IF(B38="","",VLOOKUP(B38,個人番号,名簿!$D$1,FALSE))</f>
        <v/>
      </c>
      <c r="E38" s="69" t="str">
        <f>IF(B38="","",VLOOKUP(B38,個人番号,名簿!$E$1,FALSE))</f>
        <v/>
      </c>
      <c r="F38" s="65" t="str">
        <f>IF(B38="","",VLOOKUP(B38,個人番号,名簿!$H$1,FALSE))</f>
        <v/>
      </c>
      <c r="G38" s="69" t="str">
        <f>IF(B38="","",VLOOKUP(B38,個人番号,名簿!$F$1,FALSE))</f>
        <v/>
      </c>
      <c r="H38" s="133"/>
      <c r="I38" s="167" t="str">
        <f>IF(B38="","",VLOOKUP(B38,個人番号,名簿!$J$1,FALSE))</f>
        <v/>
      </c>
      <c r="J38" s="86" t="str">
        <f>IF(B38="","",VLOOKUP(B38,個人番号,名簿!$I$1,FALSE))</f>
        <v/>
      </c>
      <c r="L38" s="336"/>
      <c r="M38" s="337"/>
      <c r="N38" s="69"/>
      <c r="O38" s="69" t="str">
        <f>IF(M38="","",VLOOKUP(M38,個人番号,名簿!$D$1,FALSE))</f>
        <v/>
      </c>
      <c r="P38" s="69" t="str">
        <f>IF(M38="","",VLOOKUP(M38,個人番号,名簿!$E$1,FALSE))</f>
        <v/>
      </c>
      <c r="Q38" s="65" t="str">
        <f>IF(M38="","",VLOOKUP(M38,個人番号,名簿!$H$1,FALSE))</f>
        <v/>
      </c>
      <c r="R38" s="69" t="str">
        <f>IF(M38="","",VLOOKUP(M38,個人番号,名簿!$F$1,FALSE))</f>
        <v/>
      </c>
      <c r="S38" s="341"/>
      <c r="T38" s="167" t="str">
        <f>IF(M38="","",VLOOKUP(M38,個人番号,名簿!$J$1,FALSE))</f>
        <v/>
      </c>
      <c r="U38" s="86" t="str">
        <f>IF(M38="","",VLOOKUP(M38,個人番号,名簿!$I$1,FALSE))</f>
        <v/>
      </c>
      <c r="X38" s="63" t="s">
        <v>1176</v>
      </c>
    </row>
    <row r="39" spans="1:24" ht="27.6" customHeight="1">
      <c r="A39" s="136"/>
      <c r="B39" s="83"/>
      <c r="C39" s="69"/>
      <c r="D39" s="69" t="str">
        <f>IF(B39="","",VLOOKUP(B39,個人番号,名簿!$D$1,FALSE))</f>
        <v/>
      </c>
      <c r="E39" s="69" t="str">
        <f>IF(B39="","",VLOOKUP(B39,個人番号,名簿!$E$1,FALSE))</f>
        <v/>
      </c>
      <c r="F39" s="65" t="str">
        <f>IF(B39="","",VLOOKUP(B39,個人番号,名簿!$H$1,FALSE))</f>
        <v/>
      </c>
      <c r="G39" s="69" t="str">
        <f>IF(B39="","",VLOOKUP(B39,個人番号,名簿!$F$1,FALSE))</f>
        <v/>
      </c>
      <c r="H39" s="133"/>
      <c r="I39" s="167" t="str">
        <f>IF(B39="","",VLOOKUP(B39,個人番号,名簿!$J$1,FALSE))</f>
        <v/>
      </c>
      <c r="J39" s="86" t="str">
        <f>IF(B39="","",VLOOKUP(B39,個人番号,名簿!$I$1,FALSE))</f>
        <v/>
      </c>
      <c r="L39" s="336"/>
      <c r="M39" s="337"/>
      <c r="N39" s="69"/>
      <c r="O39" s="69" t="str">
        <f>IF(M39="","",VLOOKUP(M39,個人番号,名簿!$D$1,FALSE))</f>
        <v/>
      </c>
      <c r="P39" s="69" t="str">
        <f>IF(M39="","",VLOOKUP(M39,個人番号,名簿!$E$1,FALSE))</f>
        <v/>
      </c>
      <c r="Q39" s="65" t="str">
        <f>IF(M39="","",VLOOKUP(M39,個人番号,名簿!$H$1,FALSE))</f>
        <v/>
      </c>
      <c r="R39" s="69" t="str">
        <f>IF(M39="","",VLOOKUP(M39,個人番号,名簿!$F$1,FALSE))</f>
        <v/>
      </c>
      <c r="S39" s="341"/>
      <c r="T39" s="167" t="str">
        <f>IF(M39="","",VLOOKUP(M39,個人番号,名簿!$J$1,FALSE))</f>
        <v/>
      </c>
      <c r="U39" s="86" t="str">
        <f>IF(M39="","",VLOOKUP(M39,個人番号,名簿!$I$1,FALSE))</f>
        <v/>
      </c>
      <c r="X39" s="63" t="s">
        <v>1177</v>
      </c>
    </row>
    <row r="40" spans="1:24" ht="27.6" customHeight="1" thickBot="1">
      <c r="A40" s="136"/>
      <c r="B40" s="83"/>
      <c r="C40" s="69"/>
      <c r="D40" s="69" t="str">
        <f>IF(B40="","",VLOOKUP(B40,個人番号,名簿!$D$1,FALSE))</f>
        <v/>
      </c>
      <c r="E40" s="69" t="str">
        <f>IF(B40="","",VLOOKUP(B40,個人番号,名簿!$E$1,FALSE))</f>
        <v/>
      </c>
      <c r="F40" s="65" t="str">
        <f>IF(B40="","",VLOOKUP(B40,個人番号,名簿!$H$1,FALSE))</f>
        <v/>
      </c>
      <c r="G40" s="69" t="str">
        <f>IF(B40="","",VLOOKUP(B40,個人番号,名簿!$F$1,FALSE))</f>
        <v/>
      </c>
      <c r="H40" s="133"/>
      <c r="I40" s="167" t="str">
        <f>IF(B40="","",VLOOKUP(B40,個人番号,名簿!$J$1,FALSE))</f>
        <v/>
      </c>
      <c r="J40" s="86" t="str">
        <f>IF(B40="","",VLOOKUP(B40,個人番号,名簿!$I$1,FALSE))</f>
        <v/>
      </c>
      <c r="L40" s="338"/>
      <c r="M40" s="339"/>
      <c r="N40" s="70"/>
      <c r="O40" s="70" t="str">
        <f>IF(M40="","",VLOOKUP(M40,個人番号,名簿!$D$1,FALSE))</f>
        <v/>
      </c>
      <c r="P40" s="70" t="str">
        <f>IF(M40="","",VLOOKUP(M40,個人番号,名簿!$E$1,FALSE))</f>
        <v/>
      </c>
      <c r="Q40" s="65" t="str">
        <f>IF(M40="","",VLOOKUP(M40,個人番号,名簿!$H$1,FALSE))</f>
        <v/>
      </c>
      <c r="R40" s="70" t="str">
        <f>IF(M40="","",VLOOKUP(M40,個人番号,名簿!$F$1,FALSE))</f>
        <v/>
      </c>
      <c r="S40" s="342"/>
      <c r="T40" s="168" t="str">
        <f>IF(M40="","",VLOOKUP(M40,個人番号,名簿!$J$1,FALSE))</f>
        <v/>
      </c>
      <c r="U40" s="87" t="str">
        <f>IF(M40="","",VLOOKUP(M40,個人番号,名簿!$I$1,FALSE))</f>
        <v/>
      </c>
      <c r="X40" s="63" t="s">
        <v>1178</v>
      </c>
    </row>
    <row r="41" spans="1:24" ht="27.6" customHeight="1">
      <c r="A41" s="136"/>
      <c r="B41" s="83"/>
      <c r="C41" s="69"/>
      <c r="D41" s="69" t="str">
        <f>IF(B41="","",VLOOKUP(B41,個人番号,名簿!$D$1,FALSE))</f>
        <v/>
      </c>
      <c r="E41" s="69" t="str">
        <f>IF(B41="","",VLOOKUP(B41,個人番号,名簿!$E$1,FALSE))</f>
        <v/>
      </c>
      <c r="F41" s="65" t="str">
        <f>IF(B41="","",VLOOKUP(B41,個人番号,名簿!$H$1,FALSE))</f>
        <v/>
      </c>
      <c r="G41" s="69" t="str">
        <f>IF(B41="","",VLOOKUP(B41,個人番号,名簿!$F$1,FALSE))</f>
        <v/>
      </c>
      <c r="H41" s="133"/>
      <c r="I41" s="167" t="str">
        <f>IF(B41="","",VLOOKUP(B41,個人番号,名簿!$J$1,FALSE))</f>
        <v/>
      </c>
      <c r="J41" s="86" t="str">
        <f>IF(B41="","",VLOOKUP(B41,個人番号,名簿!$I$1,FALSE))</f>
        <v/>
      </c>
      <c r="L41" s="284" t="s">
        <v>959</v>
      </c>
      <c r="M41" s="285"/>
      <c r="N41" s="285"/>
      <c r="O41" s="285"/>
      <c r="P41" s="285"/>
      <c r="Q41" s="285"/>
      <c r="R41" s="285"/>
      <c r="S41" s="285"/>
      <c r="T41" s="286"/>
      <c r="U41" s="286"/>
      <c r="X41" s="63" t="s">
        <v>1179</v>
      </c>
    </row>
    <row r="42" spans="1:24" ht="27.6" customHeight="1">
      <c r="A42" s="136"/>
      <c r="B42" s="83"/>
      <c r="C42" s="69"/>
      <c r="D42" s="69" t="str">
        <f>IF(B42="","",VLOOKUP(B42,個人番号,名簿!$D$1,FALSE))</f>
        <v/>
      </c>
      <c r="E42" s="69" t="str">
        <f>IF(B42="","",VLOOKUP(B42,個人番号,名簿!$E$1,FALSE))</f>
        <v/>
      </c>
      <c r="F42" s="65" t="str">
        <f>IF(B42="","",VLOOKUP(B42,個人番号,名簿!$H$1,FALSE))</f>
        <v/>
      </c>
      <c r="G42" s="69" t="str">
        <f>IF(B42="","",VLOOKUP(B42,個人番号,名簿!$F$1,FALSE))</f>
        <v/>
      </c>
      <c r="H42" s="133"/>
      <c r="I42" s="167" t="str">
        <f>IF(B42="","",VLOOKUP(B42,個人番号,名簿!$J$1,FALSE))</f>
        <v/>
      </c>
      <c r="J42" s="86" t="str">
        <f>IF(B42="","",VLOOKUP(B42,個人番号,名簿!$I$1,FALSE))</f>
        <v/>
      </c>
      <c r="L42" s="286"/>
      <c r="M42" s="286"/>
      <c r="N42" s="286"/>
      <c r="O42" s="286"/>
      <c r="P42" s="286"/>
      <c r="Q42" s="286"/>
      <c r="R42" s="286"/>
      <c r="S42" s="286"/>
      <c r="T42" s="286"/>
      <c r="U42" s="286"/>
      <c r="X42" s="63" t="s">
        <v>1180</v>
      </c>
    </row>
    <row r="43" spans="1:24" ht="27.6" customHeight="1">
      <c r="A43" s="136"/>
      <c r="B43" s="83"/>
      <c r="C43" s="69"/>
      <c r="D43" s="69" t="str">
        <f>IF(B43="","",VLOOKUP(B43,個人番号,名簿!$D$1,FALSE))</f>
        <v/>
      </c>
      <c r="E43" s="69" t="str">
        <f>IF(B43="","",VLOOKUP(B43,個人番号,名簿!$E$1,FALSE))</f>
        <v/>
      </c>
      <c r="F43" s="65" t="str">
        <f>IF(B43="","",VLOOKUP(B43,個人番号,名簿!$H$1,FALSE))</f>
        <v/>
      </c>
      <c r="G43" s="69" t="str">
        <f>IF(B43="","",VLOOKUP(B43,個人番号,名簿!$F$1,FALSE))</f>
        <v/>
      </c>
      <c r="H43" s="133"/>
      <c r="I43" s="167" t="str">
        <f>IF(B43="","",VLOOKUP(B43,個人番号,名簿!$J$1,FALSE))</f>
        <v/>
      </c>
      <c r="J43" s="86" t="str">
        <f>IF(B43="","",VLOOKUP(B43,個人番号,名簿!$I$1,FALSE))</f>
        <v/>
      </c>
      <c r="L43" s="286"/>
      <c r="M43" s="286"/>
      <c r="N43" s="286"/>
      <c r="O43" s="286"/>
      <c r="P43" s="286"/>
      <c r="Q43" s="286"/>
      <c r="R43" s="286"/>
      <c r="S43" s="286"/>
      <c r="T43" s="286"/>
      <c r="U43" s="286"/>
      <c r="X43" s="63" t="s">
        <v>1181</v>
      </c>
    </row>
    <row r="44" spans="1:24" ht="27.6" customHeight="1">
      <c r="A44" s="136"/>
      <c r="B44" s="83"/>
      <c r="C44" s="69"/>
      <c r="D44" s="69" t="str">
        <f>IF(B44="","",VLOOKUP(B44,個人番号,名簿!$D$1,FALSE))</f>
        <v/>
      </c>
      <c r="E44" s="69" t="str">
        <f>IF(B44="","",VLOOKUP(B44,個人番号,名簿!$E$1,FALSE))</f>
        <v/>
      </c>
      <c r="F44" s="65" t="str">
        <f>IF(B44="","",VLOOKUP(B44,個人番号,名簿!$H$1,FALSE))</f>
        <v/>
      </c>
      <c r="G44" s="69" t="str">
        <f>IF(B44="","",VLOOKUP(B44,個人番号,名簿!$F$1,FALSE))</f>
        <v/>
      </c>
      <c r="H44" s="133"/>
      <c r="I44" s="167" t="str">
        <f>IF(B44="","",VLOOKUP(B44,個人番号,名簿!$J$1,FALSE))</f>
        <v/>
      </c>
      <c r="J44" s="86" t="str">
        <f>IF(B44="","",VLOOKUP(B44,個人番号,名簿!$I$1,FALSE))</f>
        <v/>
      </c>
      <c r="M44" s="268" t="s">
        <v>308</v>
      </c>
      <c r="N44" s="268"/>
      <c r="O44" s="269" t="str">
        <f>$B$4</f>
        <v/>
      </c>
      <c r="P44" s="269"/>
      <c r="Q44" s="269"/>
      <c r="R44" s="269"/>
      <c r="S44" s="269"/>
      <c r="T44" s="89"/>
      <c r="U44" s="89"/>
      <c r="X44" s="63" t="s">
        <v>1182</v>
      </c>
    </row>
    <row r="45" spans="1:24" ht="27.6" customHeight="1">
      <c r="A45" s="136"/>
      <c r="B45" s="83"/>
      <c r="C45" s="69"/>
      <c r="D45" s="69" t="str">
        <f>IF(B45="","",VLOOKUP(B45,個人番号,名簿!$D$1,FALSE))</f>
        <v/>
      </c>
      <c r="E45" s="69" t="str">
        <f>IF(B45="","",VLOOKUP(B45,個人番号,名簿!$E$1,FALSE))</f>
        <v/>
      </c>
      <c r="F45" s="65" t="str">
        <f>IF(B45="","",VLOOKUP(B45,個人番号,名簿!$H$1,FALSE))</f>
        <v/>
      </c>
      <c r="G45" s="69" t="str">
        <f>IF(B45="","",VLOOKUP(B45,個人番号,名簿!$F$1,FALSE))</f>
        <v/>
      </c>
      <c r="H45" s="133"/>
      <c r="I45" s="167" t="str">
        <f>IF(B45="","",VLOOKUP(B45,個人番号,名簿!$J$1,FALSE))</f>
        <v/>
      </c>
      <c r="J45" s="86" t="str">
        <f>IF(B45="","",VLOOKUP(B45,個人番号,名簿!$I$1,FALSE))</f>
        <v/>
      </c>
      <c r="M45" s="268" t="s">
        <v>355</v>
      </c>
      <c r="N45" s="268"/>
      <c r="O45" s="269" t="str">
        <f>名簿!$M$8</f>
        <v/>
      </c>
      <c r="P45" s="269"/>
      <c r="Q45" s="269"/>
      <c r="R45" s="269"/>
      <c r="S45" s="269"/>
      <c r="T45" s="89"/>
      <c r="U45" s="89"/>
      <c r="X45" s="63" t="s">
        <v>1183</v>
      </c>
    </row>
    <row r="46" spans="1:24" ht="27.6" customHeight="1" thickBot="1">
      <c r="A46" s="137"/>
      <c r="B46" s="84"/>
      <c r="C46" s="70"/>
      <c r="D46" s="70" t="str">
        <f>IF(B46="","",VLOOKUP(B46,個人番号,名簿!$D$1,FALSE))</f>
        <v/>
      </c>
      <c r="E46" s="70" t="str">
        <f>IF(B46="","",VLOOKUP(B46,個人番号,名簿!$E$1,FALSE))</f>
        <v/>
      </c>
      <c r="F46" s="66" t="str">
        <f>IF(B46="","",VLOOKUP(B46,個人番号,名簿!$H$1,FALSE))</f>
        <v/>
      </c>
      <c r="G46" s="70" t="str">
        <f>IF(B46="","",VLOOKUP(B46,個人番号,名簿!$F$1,FALSE))</f>
        <v/>
      </c>
      <c r="H46" s="134"/>
      <c r="I46" s="168" t="str">
        <f>IF(B46="","",VLOOKUP(B46,個人番号,名簿!$J$1,FALSE))</f>
        <v/>
      </c>
      <c r="J46" s="87" t="str">
        <f>IF(B46="","",VLOOKUP(B46,個人番号,名簿!$I$1,FALSE))</f>
        <v/>
      </c>
      <c r="M46" s="268" t="s">
        <v>344</v>
      </c>
      <c r="N46" s="268"/>
      <c r="O46" s="269" t="str">
        <f>名簿!$M$11</f>
        <v/>
      </c>
      <c r="P46" s="269"/>
      <c r="Q46" s="269"/>
      <c r="R46" s="269"/>
      <c r="S46" s="269"/>
      <c r="T46" s="89"/>
      <c r="U46" s="89"/>
      <c r="X46" s="63" t="s">
        <v>1184</v>
      </c>
    </row>
    <row r="47" spans="1:24" ht="27.6" customHeight="1" thickBot="1">
      <c r="N47" s="309">
        <f ca="1">NOW()</f>
        <v>46031.591543171293</v>
      </c>
      <c r="O47" s="309"/>
      <c r="P47" s="309"/>
    </row>
    <row r="48" spans="1:24" ht="27.6" customHeight="1" thickBot="1">
      <c r="D48" s="305" t="s">
        <v>1030</v>
      </c>
      <c r="E48" s="306"/>
      <c r="F48" s="306"/>
      <c r="G48" s="306"/>
      <c r="H48" s="306"/>
      <c r="I48" s="306"/>
      <c r="J48" s="306"/>
      <c r="K48" s="306"/>
      <c r="L48" s="307"/>
      <c r="N48" s="140"/>
      <c r="O48" s="140"/>
      <c r="P48" s="140"/>
    </row>
    <row r="49" spans="1:21" ht="27.6" customHeight="1" thickBot="1">
      <c r="A49" s="103" t="s">
        <v>962</v>
      </c>
      <c r="B49" s="104" t="s">
        <v>670</v>
      </c>
      <c r="C49" s="139" t="s">
        <v>967</v>
      </c>
      <c r="D49" s="322"/>
      <c r="E49" s="323"/>
      <c r="F49" s="323"/>
      <c r="G49" s="324"/>
      <c r="H49" s="325"/>
      <c r="I49" s="323"/>
      <c r="J49" s="323"/>
      <c r="K49" s="323"/>
      <c r="L49" s="326"/>
    </row>
    <row r="50" spans="1:21" ht="27.6" customHeight="1" thickBot="1">
      <c r="A50" s="101" t="s">
        <v>346</v>
      </c>
      <c r="B50" s="102">
        <f>INT(SUMPRODUCT(1/SUBSTITUTE(COUNTIF(B7:B46,B7:B46),0,100)))</f>
        <v>0</v>
      </c>
      <c r="C50" s="129">
        <f>COUNTA(B7:B46)</f>
        <v>0</v>
      </c>
      <c r="D50" s="327"/>
      <c r="E50" s="328"/>
      <c r="F50" s="328"/>
      <c r="G50" s="329"/>
      <c r="H50" s="330"/>
      <c r="I50" s="328"/>
      <c r="J50" s="328"/>
      <c r="K50" s="328"/>
      <c r="L50" s="331"/>
      <c r="O50" s="106" t="s">
        <v>973</v>
      </c>
      <c r="P50" s="332"/>
      <c r="Q50" s="332"/>
      <c r="R50" s="332"/>
      <c r="S50" s="332"/>
      <c r="T50" s="333"/>
      <c r="U50" s="107" t="s">
        <v>354</v>
      </c>
    </row>
    <row r="51" spans="1:21" ht="27.6" customHeight="1">
      <c r="A51" s="97" t="s">
        <v>347</v>
      </c>
      <c r="B51" s="99">
        <f>INT(SUMPRODUCT(1/SUBSTITUTE(COUNTIF(M7:M40,M7:M40),0,100)))</f>
        <v>0</v>
      </c>
      <c r="C51" s="69">
        <f>COUNTA(M7:M40)</f>
        <v>0</v>
      </c>
      <c r="D51" s="310" t="str">
        <f>IF(C52=0," のべ種目数　　　種目× "&amp;設定!$F$39&amp;"  円　＝　                 　円","のべ種目数　"&amp;C52&amp;"　種目×　"&amp;設定!$F$39&amp;"　円　＝　"&amp;C53&amp;"　円")</f>
        <v xml:space="preserve"> のべ種目数　　　種目× 1100  円　＝　                 　円</v>
      </c>
      <c r="E51" s="311"/>
      <c r="F51" s="311"/>
      <c r="G51" s="311"/>
      <c r="H51" s="311"/>
      <c r="I51" s="311"/>
      <c r="J51" s="311"/>
      <c r="K51" s="311"/>
      <c r="L51" s="312"/>
    </row>
    <row r="52" spans="1:21" ht="27" customHeight="1" thickBot="1">
      <c r="A52" s="98" t="s">
        <v>352</v>
      </c>
      <c r="B52" s="100">
        <f>SUM(B50:B51)</f>
        <v>0</v>
      </c>
      <c r="C52" s="70">
        <f>SUM(C50:C51)</f>
        <v>0</v>
      </c>
      <c r="D52" s="276" t="str">
        <f>IF(C54=0,"合計金額　　　            　円","合計　"&amp;C54&amp;"　円")</f>
        <v>合計金額　　　            　円</v>
      </c>
      <c r="E52" s="276"/>
      <c r="F52" s="276"/>
      <c r="G52" s="276"/>
      <c r="H52" s="276"/>
      <c r="I52" s="276"/>
      <c r="J52" s="276"/>
      <c r="K52" s="276"/>
      <c r="L52" s="277"/>
      <c r="O52" s="106" t="s">
        <v>910</v>
      </c>
      <c r="P52" s="332"/>
      <c r="Q52" s="332"/>
      <c r="R52" s="332"/>
      <c r="S52" s="332"/>
      <c r="T52" s="333"/>
      <c r="U52" s="107" t="s">
        <v>356</v>
      </c>
    </row>
    <row r="53" spans="1:21" ht="27.6" hidden="1" customHeight="1">
      <c r="A53" s="108"/>
      <c r="B53" s="108"/>
      <c r="C53" s="165">
        <f>C52*設定!$F$39</f>
        <v>0</v>
      </c>
      <c r="O53" s="106" t="s">
        <v>910</v>
      </c>
      <c r="P53" s="267">
        <f>名簿!$Q$2</f>
        <v>0</v>
      </c>
      <c r="Q53" s="267"/>
      <c r="R53" s="267"/>
      <c r="S53" s="267"/>
      <c r="T53" s="234"/>
      <c r="U53" s="107" t="s">
        <v>356</v>
      </c>
    </row>
    <row r="54" spans="1:21" ht="27.6" hidden="1" customHeight="1">
      <c r="A54" s="108"/>
      <c r="B54" s="108"/>
      <c r="C54" s="165">
        <f>SUM(B54,C53)</f>
        <v>0</v>
      </c>
    </row>
    <row r="56" spans="1:21" ht="27" customHeight="1">
      <c r="D56" s="269" t="s">
        <v>1190</v>
      </c>
      <c r="E56" s="269"/>
      <c r="F56" s="269"/>
      <c r="G56" s="269"/>
      <c r="H56" s="269"/>
      <c r="I56" s="269"/>
      <c r="J56" s="269"/>
      <c r="K56" s="269"/>
      <c r="L56" s="269"/>
    </row>
    <row r="57" spans="1:21" ht="27" customHeight="1">
      <c r="D57" s="304"/>
      <c r="E57" s="304"/>
      <c r="F57" s="304"/>
      <c r="G57" s="304"/>
      <c r="H57" s="304"/>
      <c r="I57" s="304"/>
      <c r="J57" s="304"/>
      <c r="K57" s="304"/>
      <c r="L57" s="304"/>
    </row>
  </sheetData>
  <mergeCells count="29">
    <mergeCell ref="D52:L52"/>
    <mergeCell ref="P52:S52"/>
    <mergeCell ref="H50:L50"/>
    <mergeCell ref="H49:L49"/>
    <mergeCell ref="D50:G50"/>
    <mergeCell ref="W8:Y9"/>
    <mergeCell ref="P1:R1"/>
    <mergeCell ref="S1:U1"/>
    <mergeCell ref="C2:P2"/>
    <mergeCell ref="R2:V2"/>
    <mergeCell ref="B4:J4"/>
    <mergeCell ref="M4:N4"/>
    <mergeCell ref="P4:R4"/>
    <mergeCell ref="D57:L57"/>
    <mergeCell ref="D56:L56"/>
    <mergeCell ref="D49:G49"/>
    <mergeCell ref="D48:L48"/>
    <mergeCell ref="W11:X11"/>
    <mergeCell ref="P53:S53"/>
    <mergeCell ref="L41:U43"/>
    <mergeCell ref="M44:N44"/>
    <mergeCell ref="O44:S44"/>
    <mergeCell ref="M45:N45"/>
    <mergeCell ref="O45:S45"/>
    <mergeCell ref="M46:N46"/>
    <mergeCell ref="O46:S46"/>
    <mergeCell ref="N47:P47"/>
    <mergeCell ref="P50:S50"/>
    <mergeCell ref="D51:L51"/>
  </mergeCells>
  <phoneticPr fontId="1"/>
  <dataValidations count="4">
    <dataValidation type="list" allowBlank="1" showInputMessage="1" showErrorMessage="1" sqref="A7:A46 L7:L40" xr:uid="{00000000-0002-0000-1700-000000000000}">
      <formula1>$W$23:$W$25</formula1>
    </dataValidation>
    <dataValidation type="whole" allowBlank="1" showInputMessage="1" showErrorMessage="1" sqref="H7:H46 S7:S40" xr:uid="{00000000-0002-0000-1700-000001000000}">
      <formula1>0</formula1>
      <formula2>1000000</formula2>
    </dataValidation>
    <dataValidation type="list" allowBlank="1" showInputMessage="1" showErrorMessage="1" sqref="M4:N4" xr:uid="{00000000-0002-0000-1700-000002000000}">
      <formula1>$W$27:$W$31</formula1>
    </dataValidation>
    <dataValidation type="list" allowBlank="1" showInputMessage="1" showErrorMessage="1" sqref="P4:R4" xr:uid="{00000000-0002-0000-1700-000003000000}">
      <formula1>$X$27:$X$46</formula1>
    </dataValidation>
  </dataValidations>
  <printOptions horizontalCentered="1"/>
  <pageMargins left="0.39370078740157483" right="0.39370078740157483" top="0.78740157480314965" bottom="0.39370078740157483" header="0.31496062992125984" footer="0.31496062992125984"/>
  <pageSetup paperSize="9" scale="56"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AE100"/>
  <sheetViews>
    <sheetView showGridLines="0" view="pageBreakPreview" zoomScale="55" zoomScaleNormal="55" zoomScaleSheetLayoutView="55" workbookViewId="0">
      <selection activeCell="J7" sqref="J7"/>
    </sheetView>
  </sheetViews>
  <sheetFormatPr defaultColWidth="8.88671875" defaultRowHeight="13.2"/>
  <cols>
    <col min="1" max="1" width="10.88671875" style="63" customWidth="1"/>
    <col min="2" max="2" width="9.109375" style="63" customWidth="1"/>
    <col min="3" max="3" width="7.109375" style="63" hidden="1" customWidth="1"/>
    <col min="4" max="4" width="18.109375" style="63" customWidth="1"/>
    <col min="5" max="5" width="12.88671875" style="63" customWidth="1"/>
    <col min="6" max="6" width="10.88671875" style="63" hidden="1" customWidth="1"/>
    <col min="7" max="7" width="4.44140625" style="63" customWidth="1"/>
    <col min="8" max="10" width="8.88671875" style="63" customWidth="1"/>
    <col min="11" max="11" width="2.88671875" style="63" customWidth="1"/>
    <col min="12" max="12" width="10.88671875" style="63" customWidth="1"/>
    <col min="13" max="13" width="9.109375" style="63" customWidth="1"/>
    <col min="14" max="14" width="7.109375" style="63" hidden="1" customWidth="1"/>
    <col min="15" max="15" width="18.109375" style="63" customWidth="1"/>
    <col min="16" max="16" width="12.88671875" style="63" customWidth="1"/>
    <col min="17" max="17" width="10.88671875" style="63" hidden="1" customWidth="1"/>
    <col min="18" max="18" width="4.44140625" style="63" customWidth="1"/>
    <col min="19" max="20" width="8.88671875" style="63" customWidth="1"/>
    <col min="21" max="21" width="8.88671875" style="63"/>
    <col min="22" max="22" width="2.88671875" style="63" customWidth="1"/>
    <col min="23" max="23" width="16.33203125" style="63" customWidth="1"/>
    <col min="24" max="24" width="14.6640625" style="63" customWidth="1"/>
    <col min="25" max="30" width="11" style="63" customWidth="1"/>
    <col min="31" max="31" width="22.44140625" style="63" customWidth="1"/>
    <col min="32" max="16384" width="8.88671875" style="63"/>
  </cols>
  <sheetData>
    <row r="1" spans="1:28" ht="30" customHeight="1" thickBot="1">
      <c r="A1" s="75" t="str">
        <f>設定!$G$2</f>
        <v>2025年度</v>
      </c>
      <c r="P1" s="258" t="s">
        <v>1269</v>
      </c>
      <c r="Q1" s="259"/>
      <c r="R1" s="259"/>
      <c r="S1" s="260">
        <f>名簿!$M$2</f>
        <v>0</v>
      </c>
      <c r="T1" s="313"/>
      <c r="U1" s="261"/>
    </row>
    <row r="2" spans="1:28" ht="30" customHeight="1" thickBot="1">
      <c r="C2" s="262" t="str">
        <f>設定!$G$12</f>
        <v>神奈川県中学校長距離記録会</v>
      </c>
      <c r="D2" s="262"/>
      <c r="E2" s="262"/>
      <c r="F2" s="262"/>
      <c r="G2" s="262"/>
      <c r="H2" s="262"/>
      <c r="I2" s="262"/>
      <c r="J2" s="262"/>
      <c r="K2" s="262"/>
      <c r="L2" s="262"/>
      <c r="M2" s="262"/>
      <c r="N2" s="262"/>
      <c r="O2" s="262"/>
      <c r="P2" s="262"/>
      <c r="Q2" s="68"/>
      <c r="R2" s="263" t="s">
        <v>957</v>
      </c>
      <c r="S2" s="263"/>
      <c r="T2" s="263"/>
      <c r="U2" s="263"/>
      <c r="V2" s="264"/>
    </row>
    <row r="3" spans="1:28" ht="14.4" customHeight="1" thickBot="1"/>
    <row r="4" spans="1:28" ht="30" customHeight="1" thickBot="1">
      <c r="A4" s="67" t="s">
        <v>1270</v>
      </c>
      <c r="B4" s="265" t="str">
        <f>名簿!M5</f>
        <v/>
      </c>
      <c r="C4" s="265"/>
      <c r="D4" s="265"/>
      <c r="E4" s="265"/>
      <c r="F4" s="265"/>
      <c r="G4" s="265"/>
      <c r="H4" s="265"/>
      <c r="I4" s="260"/>
      <c r="J4" s="266"/>
      <c r="L4" s="89"/>
      <c r="M4" s="319"/>
      <c r="N4" s="319"/>
      <c r="O4" s="89"/>
      <c r="P4" s="319"/>
      <c r="Q4" s="319"/>
      <c r="R4" s="319"/>
    </row>
    <row r="5" spans="1:28" ht="24.9" customHeight="1" thickBot="1">
      <c r="A5" s="64" t="s">
        <v>345</v>
      </c>
      <c r="L5" s="64" t="s">
        <v>343</v>
      </c>
    </row>
    <row r="6" spans="1:28" ht="45" customHeight="1" thickBot="1">
      <c r="A6" s="76" t="s">
        <v>348</v>
      </c>
      <c r="B6" s="77" t="s">
        <v>671</v>
      </c>
      <c r="C6" s="72"/>
      <c r="D6" s="73" t="s">
        <v>675</v>
      </c>
      <c r="E6" s="73" t="s">
        <v>674</v>
      </c>
      <c r="F6" s="73" t="s">
        <v>855</v>
      </c>
      <c r="G6" s="73" t="s">
        <v>305</v>
      </c>
      <c r="H6" s="131" t="s">
        <v>307</v>
      </c>
      <c r="I6" s="131" t="s">
        <v>1187</v>
      </c>
      <c r="J6" s="74" t="s">
        <v>1271</v>
      </c>
      <c r="L6" s="76" t="s">
        <v>348</v>
      </c>
      <c r="M6" s="77" t="s">
        <v>671</v>
      </c>
      <c r="N6" s="72"/>
      <c r="O6" s="73" t="s">
        <v>675</v>
      </c>
      <c r="P6" s="73" t="s">
        <v>674</v>
      </c>
      <c r="Q6" s="73" t="s">
        <v>855</v>
      </c>
      <c r="R6" s="73" t="s">
        <v>305</v>
      </c>
      <c r="S6" s="131" t="s">
        <v>307</v>
      </c>
      <c r="T6" s="131" t="s">
        <v>1187</v>
      </c>
      <c r="U6" s="74" t="s">
        <v>1271</v>
      </c>
    </row>
    <row r="7" spans="1:28" ht="27.6" customHeight="1">
      <c r="A7" s="135"/>
      <c r="B7" s="82"/>
      <c r="C7" s="71"/>
      <c r="D7" s="71" t="str">
        <f>IF(B7="","",VLOOKUP(B7,個人番号,名簿!$D$1,FALSE))</f>
        <v/>
      </c>
      <c r="E7" s="71" t="str">
        <f>IF(B7="","",VLOOKUP(B7,個人番号,名簿!$E$1,FALSE))</f>
        <v/>
      </c>
      <c r="F7" s="71" t="str">
        <f>IF(B7="","",VLOOKUP(B7,個人番号,名簿!$H$1,FALSE))</f>
        <v/>
      </c>
      <c r="G7" s="71" t="str">
        <f>IF(B7="","",VLOOKUP(B7,個人番号,名簿!$F$1,FALSE))</f>
        <v/>
      </c>
      <c r="H7" s="132"/>
      <c r="I7" s="169" t="str">
        <f>IF(B7="","",VLOOKUP(B7,個人番号,名簿!$J$1,FALSE))</f>
        <v/>
      </c>
      <c r="J7" s="93" t="str">
        <f>IF(B7="","",VLOOKUP(B7,個人番号,名簿!$I$1,FALSE))</f>
        <v/>
      </c>
      <c r="L7" s="334"/>
      <c r="M7" s="335"/>
      <c r="N7" s="92"/>
      <c r="O7" s="92" t="str">
        <f>IF(M7="","",VLOOKUP(M7,個人番号,名簿!$D$1,FALSE))</f>
        <v/>
      </c>
      <c r="P7" s="92" t="str">
        <f>IF(M7="","",VLOOKUP(M7,個人番号,名簿!$E$1,FALSE))</f>
        <v/>
      </c>
      <c r="Q7" s="71" t="str">
        <f>IF(M7="","",VLOOKUP(M7,個人番号,名簿!$H$1,FALSE))</f>
        <v/>
      </c>
      <c r="R7" s="92" t="str">
        <f>IF(M7="","",VLOOKUP(M7,個人番号,名簿!$F$1,FALSE))</f>
        <v/>
      </c>
      <c r="S7" s="340"/>
      <c r="T7" s="169" t="str">
        <f>IF(M7="","",VLOOKUP(M7,個人番号,名簿!$J$1,FALSE))</f>
        <v/>
      </c>
      <c r="U7" s="93" t="str">
        <f>IF(M7="","",VLOOKUP(M7,個人番号,名簿!$I$1,FALSE))</f>
        <v/>
      </c>
    </row>
    <row r="8" spans="1:28" ht="27.6" customHeight="1">
      <c r="A8" s="136"/>
      <c r="B8" s="83"/>
      <c r="C8" s="69"/>
      <c r="D8" s="69" t="str">
        <f>IF(B8="","",VLOOKUP(B8,個人番号,名簿!$D$1,FALSE))</f>
        <v/>
      </c>
      <c r="E8" s="69" t="str">
        <f>IF(B8="","",VLOOKUP(B8,個人番号,名簿!$E$1,FALSE))</f>
        <v/>
      </c>
      <c r="F8" s="65" t="str">
        <f>IF(B8="","",VLOOKUP(B8,個人番号,名簿!$H$1,FALSE))</f>
        <v/>
      </c>
      <c r="G8" s="69" t="str">
        <f>IF(B8="","",VLOOKUP(B8,個人番号,名簿!$F$1,FALSE))</f>
        <v/>
      </c>
      <c r="H8" s="133"/>
      <c r="I8" s="167" t="str">
        <f>IF(B8="","",VLOOKUP(B8,個人番号,名簿!$J$1,FALSE))</f>
        <v/>
      </c>
      <c r="J8" s="86" t="str">
        <f>IF(B8="","",VLOOKUP(B8,個人番号,名簿!$I$1,FALSE))</f>
        <v/>
      </c>
      <c r="L8" s="336"/>
      <c r="M8" s="337"/>
      <c r="N8" s="69"/>
      <c r="O8" s="69" t="str">
        <f>IF(M8="","",VLOOKUP(M8,個人番号,名簿!$D$1,FALSE))</f>
        <v/>
      </c>
      <c r="P8" s="69" t="str">
        <f>IF(M8="","",VLOOKUP(M8,個人番号,名簿!$E$1,FALSE))</f>
        <v/>
      </c>
      <c r="Q8" s="65" t="str">
        <f>IF(M8="","",VLOOKUP(M8,個人番号,名簿!$H$1,FALSE))</f>
        <v/>
      </c>
      <c r="R8" s="69" t="str">
        <f>IF(M8="","",VLOOKUP(M8,個人番号,名簿!$F$1,FALSE))</f>
        <v/>
      </c>
      <c r="S8" s="341"/>
      <c r="T8" s="167" t="str">
        <f>IF(M8="","",VLOOKUP(M8,個人番号,名簿!$J$1,FALSE))</f>
        <v/>
      </c>
      <c r="U8" s="86" t="str">
        <f>IF(M8="","",VLOOKUP(M8,個人番号,名簿!$I$1,FALSE))</f>
        <v/>
      </c>
      <c r="W8" s="278" t="s">
        <v>1189</v>
      </c>
      <c r="X8" s="279"/>
      <c r="Y8" s="280"/>
    </row>
    <row r="9" spans="1:28" ht="27.6" customHeight="1">
      <c r="A9" s="136"/>
      <c r="B9" s="83"/>
      <c r="C9" s="69"/>
      <c r="D9" s="69" t="str">
        <f>IF(B9="","",VLOOKUP(B9,個人番号,名簿!$D$1,FALSE))</f>
        <v/>
      </c>
      <c r="E9" s="69" t="str">
        <f>IF(B9="","",VLOOKUP(B9,個人番号,名簿!$E$1,FALSE))</f>
        <v/>
      </c>
      <c r="F9" s="65" t="str">
        <f>IF(B9="","",VLOOKUP(B9,個人番号,名簿!$H$1,FALSE))</f>
        <v/>
      </c>
      <c r="G9" s="69" t="str">
        <f>IF(B9="","",VLOOKUP(B9,個人番号,名簿!$F$1,FALSE))</f>
        <v/>
      </c>
      <c r="H9" s="133"/>
      <c r="I9" s="167" t="str">
        <f>IF(B9="","",VLOOKUP(B9,個人番号,名簿!$J$1,FALSE))</f>
        <v/>
      </c>
      <c r="J9" s="86" t="str">
        <f>IF(B9="","",VLOOKUP(B9,個人番号,名簿!$I$1,FALSE))</f>
        <v/>
      </c>
      <c r="L9" s="336"/>
      <c r="M9" s="337"/>
      <c r="N9" s="69"/>
      <c r="O9" s="69" t="str">
        <f>IF(M9="","",VLOOKUP(M9,個人番号,名簿!$D$1,FALSE))</f>
        <v/>
      </c>
      <c r="P9" s="69" t="str">
        <f>IF(M9="","",VLOOKUP(M9,個人番号,名簿!$E$1,FALSE))</f>
        <v/>
      </c>
      <c r="Q9" s="65" t="str">
        <f>IF(M9="","",VLOOKUP(M9,個人番号,名簿!$H$1,FALSE))</f>
        <v/>
      </c>
      <c r="R9" s="69" t="str">
        <f>IF(M9="","",VLOOKUP(M9,個人番号,名簿!$F$1,FALSE))</f>
        <v/>
      </c>
      <c r="S9" s="341"/>
      <c r="T9" s="167" t="str">
        <f>IF(M9="","",VLOOKUP(M9,個人番号,名簿!$J$1,FALSE))</f>
        <v/>
      </c>
      <c r="U9" s="86" t="str">
        <f>IF(M9="","",VLOOKUP(M9,個人番号,名簿!$I$1,FALSE))</f>
        <v/>
      </c>
      <c r="W9" s="281"/>
      <c r="X9" s="282"/>
      <c r="Y9" s="283"/>
    </row>
    <row r="10" spans="1:28" ht="27.6" customHeight="1">
      <c r="A10" s="136"/>
      <c r="B10" s="83"/>
      <c r="C10" s="69"/>
      <c r="D10" s="69" t="str">
        <f>IF(B10="","",VLOOKUP(B10,個人番号,名簿!$D$1,FALSE))</f>
        <v/>
      </c>
      <c r="E10" s="69" t="str">
        <f>IF(B10="","",VLOOKUP(B10,個人番号,名簿!$E$1,FALSE))</f>
        <v/>
      </c>
      <c r="F10" s="65" t="str">
        <f>IF(B10="","",VLOOKUP(B10,個人番号,名簿!$H$1,FALSE))</f>
        <v/>
      </c>
      <c r="G10" s="69" t="str">
        <f>IF(B10="","",VLOOKUP(B10,個人番号,名簿!$F$1,FALSE))</f>
        <v/>
      </c>
      <c r="H10" s="133"/>
      <c r="I10" s="167" t="str">
        <f>IF(B10="","",VLOOKUP(B10,個人番号,名簿!$J$1,FALSE))</f>
        <v/>
      </c>
      <c r="J10" s="86" t="str">
        <f>IF(B10="","",VLOOKUP(B10,個人番号,名簿!$I$1,FALSE))</f>
        <v/>
      </c>
      <c r="L10" s="336"/>
      <c r="M10" s="337"/>
      <c r="N10" s="69"/>
      <c r="O10" s="69" t="str">
        <f>IF(M10="","",VLOOKUP(M10,個人番号,名簿!$D$1,FALSE))</f>
        <v/>
      </c>
      <c r="P10" s="69" t="str">
        <f>IF(M10="","",VLOOKUP(M10,個人番号,名簿!$E$1,FALSE))</f>
        <v/>
      </c>
      <c r="Q10" s="65" t="str">
        <f>IF(M10="","",VLOOKUP(M10,個人番号,名簿!$H$1,FALSE))</f>
        <v/>
      </c>
      <c r="R10" s="69" t="str">
        <f>IF(M10="","",VLOOKUP(M10,個人番号,名簿!$F$1,FALSE))</f>
        <v/>
      </c>
      <c r="S10" s="341"/>
      <c r="T10" s="167" t="str">
        <f>IF(M10="","",VLOOKUP(M10,個人番号,名簿!$J$1,FALSE))</f>
        <v/>
      </c>
      <c r="U10" s="86" t="str">
        <f>IF(M10="","",VLOOKUP(M10,個人番号,名簿!$I$1,FALSE))</f>
        <v/>
      </c>
    </row>
    <row r="11" spans="1:28" ht="27.6" customHeight="1">
      <c r="A11" s="136"/>
      <c r="B11" s="83"/>
      <c r="C11" s="69"/>
      <c r="D11" s="69" t="str">
        <f>IF(B11="","",VLOOKUP(B11,個人番号,名簿!$D$1,FALSE))</f>
        <v/>
      </c>
      <c r="E11" s="69" t="str">
        <f>IF(B11="","",VLOOKUP(B11,個人番号,名簿!$E$1,FALSE))</f>
        <v/>
      </c>
      <c r="F11" s="65" t="str">
        <f>IF(B11="","",VLOOKUP(B11,個人番号,名簿!$H$1,FALSE))</f>
        <v/>
      </c>
      <c r="G11" s="69" t="str">
        <f>IF(B11="","",VLOOKUP(B11,個人番号,名簿!$F$1,FALSE))</f>
        <v/>
      </c>
      <c r="H11" s="133"/>
      <c r="I11" s="167" t="str">
        <f>IF(B11="","",VLOOKUP(B11,個人番号,名簿!$J$1,FALSE))</f>
        <v/>
      </c>
      <c r="J11" s="86" t="str">
        <f>IF(B11="","",VLOOKUP(B11,個人番号,名簿!$I$1,FALSE))</f>
        <v/>
      </c>
      <c r="L11" s="336"/>
      <c r="M11" s="337"/>
      <c r="N11" s="69"/>
      <c r="O11" s="69" t="str">
        <f>IF(M11="","",VLOOKUP(M11,個人番号,名簿!$D$1,FALSE))</f>
        <v/>
      </c>
      <c r="P11" s="69" t="str">
        <f>IF(M11="","",VLOOKUP(M11,個人番号,名簿!$E$1,FALSE))</f>
        <v/>
      </c>
      <c r="Q11" s="65" t="str">
        <f>IF(M11="","",VLOOKUP(M11,個人番号,名簿!$H$1,FALSE))</f>
        <v/>
      </c>
      <c r="R11" s="69" t="str">
        <f>IF(M11="","",VLOOKUP(M11,個人番号,名簿!$F$1,FALSE))</f>
        <v/>
      </c>
      <c r="S11" s="341"/>
      <c r="T11" s="167" t="str">
        <f>IF(M11="","",VLOOKUP(M11,個人番号,名簿!$J$1,FALSE))</f>
        <v/>
      </c>
      <c r="U11" s="86" t="str">
        <f>IF(M11="","",VLOOKUP(M11,個人番号,名簿!$I$1,FALSE))</f>
        <v/>
      </c>
      <c r="W11" s="308" t="s">
        <v>1033</v>
      </c>
      <c r="X11" s="308"/>
    </row>
    <row r="12" spans="1:28" ht="27.6" customHeight="1" thickBot="1">
      <c r="A12" s="136"/>
      <c r="B12" s="83"/>
      <c r="C12" s="69"/>
      <c r="D12" s="69" t="str">
        <f>IF(B12="","",VLOOKUP(B12,個人番号,名簿!$D$1,FALSE))</f>
        <v/>
      </c>
      <c r="E12" s="69" t="str">
        <f>IF(B12="","",VLOOKUP(B12,個人番号,名簿!$E$1,FALSE))</f>
        <v/>
      </c>
      <c r="F12" s="65" t="str">
        <f>IF(B12="","",VLOOKUP(B12,個人番号,名簿!$H$1,FALSE))</f>
        <v/>
      </c>
      <c r="G12" s="69" t="str">
        <f>IF(B12="","",VLOOKUP(B12,個人番号,名簿!$F$1,FALSE))</f>
        <v/>
      </c>
      <c r="H12" s="133"/>
      <c r="I12" s="167" t="str">
        <f>IF(B12="","",VLOOKUP(B12,個人番号,名簿!$J$1,FALSE))</f>
        <v/>
      </c>
      <c r="J12" s="86" t="str">
        <f>IF(B12="","",VLOOKUP(B12,個人番号,名簿!$I$1,FALSE))</f>
        <v/>
      </c>
      <c r="L12" s="336"/>
      <c r="M12" s="337"/>
      <c r="N12" s="69"/>
      <c r="O12" s="69" t="str">
        <f>IF(M12="","",VLOOKUP(M12,個人番号,名簿!$D$1,FALSE))</f>
        <v/>
      </c>
      <c r="P12" s="69" t="str">
        <f>IF(M12="","",VLOOKUP(M12,個人番号,名簿!$E$1,FALSE))</f>
        <v/>
      </c>
      <c r="Q12" s="65" t="str">
        <f>IF(M12="","",VLOOKUP(M12,個人番号,名簿!$H$1,FALSE))</f>
        <v/>
      </c>
      <c r="R12" s="69" t="str">
        <f>IF(M12="","",VLOOKUP(M12,個人番号,名簿!$F$1,FALSE))</f>
        <v/>
      </c>
      <c r="S12" s="341"/>
      <c r="T12" s="167" t="str">
        <f>IF(M12="","",VLOOKUP(M12,個人番号,名簿!$J$1,FALSE))</f>
        <v/>
      </c>
      <c r="U12" s="86" t="str">
        <f>IF(M12="","",VLOOKUP(M12,個人番号,名簿!$I$1,FALSE))</f>
        <v/>
      </c>
      <c r="W12" s="88" t="s">
        <v>675</v>
      </c>
      <c r="X12" s="88" t="s">
        <v>855</v>
      </c>
      <c r="Y12" s="89"/>
      <c r="Z12" s="89"/>
      <c r="AA12" s="89"/>
      <c r="AB12" s="89"/>
    </row>
    <row r="13" spans="1:28" ht="27.6" customHeight="1">
      <c r="A13" s="136"/>
      <c r="B13" s="83"/>
      <c r="C13" s="69"/>
      <c r="D13" s="69" t="str">
        <f>IF(B13="","",VLOOKUP(B13,個人番号,名簿!$D$1,FALSE))</f>
        <v/>
      </c>
      <c r="E13" s="69" t="str">
        <f>IF(B13="","",VLOOKUP(B13,個人番号,名簿!$E$1,FALSE))</f>
        <v/>
      </c>
      <c r="F13" s="65" t="str">
        <f>IF(B13="","",VLOOKUP(B13,個人番号,名簿!$H$1,FALSE))</f>
        <v/>
      </c>
      <c r="G13" s="69" t="str">
        <f>IF(B13="","",VLOOKUP(B13,個人番号,名簿!$F$1,FALSE))</f>
        <v/>
      </c>
      <c r="H13" s="133"/>
      <c r="I13" s="167" t="str">
        <f>IF(B13="","",VLOOKUP(B13,個人番号,名簿!$J$1,FALSE))</f>
        <v/>
      </c>
      <c r="J13" s="86" t="str">
        <f>IF(B13="","",VLOOKUP(B13,個人番号,名簿!$I$1,FALSE))</f>
        <v/>
      </c>
      <c r="L13" s="336"/>
      <c r="M13" s="337"/>
      <c r="N13" s="69"/>
      <c r="O13" s="69" t="str">
        <f>IF(M13="","",VLOOKUP(M13,個人番号,名簿!$D$1,FALSE))</f>
        <v/>
      </c>
      <c r="P13" s="69" t="str">
        <f>IF(M13="","",VLOOKUP(M13,個人番号,名簿!$E$1,FALSE))</f>
        <v/>
      </c>
      <c r="Q13" s="65" t="str">
        <f>IF(M13="","",VLOOKUP(M13,個人番号,名簿!$H$1,FALSE))</f>
        <v/>
      </c>
      <c r="R13" s="69" t="str">
        <f>IF(M13="","",VLOOKUP(M13,個人番号,名簿!$F$1,FALSE))</f>
        <v/>
      </c>
      <c r="S13" s="341"/>
      <c r="T13" s="167" t="str">
        <f>IF(M13="","",VLOOKUP(M13,個人番号,名簿!$J$1,FALSE))</f>
        <v/>
      </c>
      <c r="U13" s="86" t="str">
        <f>IF(M13="","",VLOOKUP(M13,個人番号,名簿!$I$1,FALSE))</f>
        <v/>
      </c>
      <c r="W13" s="96" t="str">
        <f>IF(D49="","",D49)</f>
        <v/>
      </c>
      <c r="X13" s="93" t="str">
        <f>IF(W13="","",VLOOKUP($S$1,学校番号,設定!$J$1,FALSE))</f>
        <v/>
      </c>
      <c r="Y13" s="125"/>
      <c r="Z13" s="125"/>
      <c r="AA13" s="125"/>
      <c r="AB13" s="126"/>
    </row>
    <row r="14" spans="1:28" ht="27.6" customHeight="1">
      <c r="A14" s="136"/>
      <c r="B14" s="83"/>
      <c r="C14" s="69"/>
      <c r="D14" s="69" t="str">
        <f>IF(B14="","",VLOOKUP(B14,個人番号,名簿!$D$1,FALSE))</f>
        <v/>
      </c>
      <c r="E14" s="69" t="str">
        <f>IF(B14="","",VLOOKUP(B14,個人番号,名簿!$E$1,FALSE))</f>
        <v/>
      </c>
      <c r="F14" s="65" t="str">
        <f>IF(B14="","",VLOOKUP(B14,個人番号,名簿!$H$1,FALSE))</f>
        <v/>
      </c>
      <c r="G14" s="69" t="str">
        <f>IF(B14="","",VLOOKUP(B14,個人番号,名簿!$F$1,FALSE))</f>
        <v/>
      </c>
      <c r="H14" s="133"/>
      <c r="I14" s="167" t="str">
        <f>IF(B14="","",VLOOKUP(B14,個人番号,名簿!$J$1,FALSE))</f>
        <v/>
      </c>
      <c r="J14" s="86" t="str">
        <f>IF(B14="","",VLOOKUP(B14,個人番号,名簿!$I$1,FALSE))</f>
        <v/>
      </c>
      <c r="L14" s="336"/>
      <c r="M14" s="337"/>
      <c r="N14" s="69"/>
      <c r="O14" s="69" t="str">
        <f>IF(M14="","",VLOOKUP(M14,個人番号,名簿!$D$1,FALSE))</f>
        <v/>
      </c>
      <c r="P14" s="69" t="str">
        <f>IF(M14="","",VLOOKUP(M14,個人番号,名簿!$E$1,FALSE))</f>
        <v/>
      </c>
      <c r="Q14" s="65" t="str">
        <f>IF(M14="","",VLOOKUP(M14,個人番号,名簿!$H$1,FALSE))</f>
        <v/>
      </c>
      <c r="R14" s="69" t="str">
        <f>IF(M14="","",VLOOKUP(M14,個人番号,名簿!$F$1,FALSE))</f>
        <v/>
      </c>
      <c r="S14" s="341"/>
      <c r="T14" s="167" t="str">
        <f>IF(M14="","",VLOOKUP(M14,個人番号,名簿!$J$1,FALSE))</f>
        <v/>
      </c>
      <c r="U14" s="86" t="str">
        <f>IF(M14="","",VLOOKUP(M14,個人番号,名簿!$I$1,FALSE))</f>
        <v/>
      </c>
      <c r="W14" s="97" t="str">
        <f t="shared" ref="W14" si="0">IF(D50="","",D50)</f>
        <v/>
      </c>
      <c r="X14" s="86" t="str">
        <f>IF(W14="","",VLOOKUP($S$1,学校番号,設定!$J$1,FALSE))</f>
        <v/>
      </c>
      <c r="Y14" s="125"/>
      <c r="Z14" s="125"/>
      <c r="AA14" s="125"/>
      <c r="AB14" s="126"/>
    </row>
    <row r="15" spans="1:28" ht="27.6" customHeight="1">
      <c r="A15" s="136"/>
      <c r="B15" s="83"/>
      <c r="C15" s="69"/>
      <c r="D15" s="69" t="str">
        <f>IF(B15="","",VLOOKUP(B15,個人番号,名簿!$D$1,FALSE))</f>
        <v/>
      </c>
      <c r="E15" s="69" t="str">
        <f>IF(B15="","",VLOOKUP(B15,個人番号,名簿!$E$1,FALSE))</f>
        <v/>
      </c>
      <c r="F15" s="65" t="str">
        <f>IF(B15="","",VLOOKUP(B15,個人番号,名簿!$H$1,FALSE))</f>
        <v/>
      </c>
      <c r="G15" s="69" t="str">
        <f>IF(B15="","",VLOOKUP(B15,個人番号,名簿!$F$1,FALSE))</f>
        <v/>
      </c>
      <c r="H15" s="133"/>
      <c r="I15" s="167" t="str">
        <f>IF(B15="","",VLOOKUP(B15,個人番号,名簿!$J$1,FALSE))</f>
        <v/>
      </c>
      <c r="J15" s="86" t="str">
        <f>IF(B15="","",VLOOKUP(B15,個人番号,名簿!$I$1,FALSE))</f>
        <v/>
      </c>
      <c r="L15" s="336"/>
      <c r="M15" s="337"/>
      <c r="N15" s="69"/>
      <c r="O15" s="69" t="str">
        <f>IF(M15="","",VLOOKUP(M15,個人番号,名簿!$D$1,FALSE))</f>
        <v/>
      </c>
      <c r="P15" s="69" t="str">
        <f>IF(M15="","",VLOOKUP(M15,個人番号,名簿!$E$1,FALSE))</f>
        <v/>
      </c>
      <c r="Q15" s="65" t="str">
        <f>IF(M15="","",VLOOKUP(M15,個人番号,名簿!$H$1,FALSE))</f>
        <v/>
      </c>
      <c r="R15" s="69" t="str">
        <f>IF(M15="","",VLOOKUP(M15,個人番号,名簿!$F$1,FALSE))</f>
        <v/>
      </c>
      <c r="S15" s="341"/>
      <c r="T15" s="167" t="str">
        <f>IF(M15="","",VLOOKUP(M15,個人番号,名簿!$J$1,FALSE))</f>
        <v/>
      </c>
      <c r="U15" s="86" t="str">
        <f>IF(M15="","",VLOOKUP(M15,個人番号,名簿!$I$1,FALSE))</f>
        <v/>
      </c>
      <c r="W15" s="97" t="str">
        <f>IF(H49="","",H49)</f>
        <v/>
      </c>
      <c r="X15" s="86" t="str">
        <f>IF(W15="","",VLOOKUP($S$1,学校番号,設定!$J$1,FALSE))</f>
        <v/>
      </c>
      <c r="Y15" s="125"/>
      <c r="Z15" s="125"/>
      <c r="AA15" s="125"/>
      <c r="AB15" s="126"/>
    </row>
    <row r="16" spans="1:28" ht="27.6" customHeight="1" thickBot="1">
      <c r="A16" s="136"/>
      <c r="B16" s="83"/>
      <c r="C16" s="69"/>
      <c r="D16" s="69" t="str">
        <f>IF(B16="","",VLOOKUP(B16,個人番号,名簿!$D$1,FALSE))</f>
        <v/>
      </c>
      <c r="E16" s="69" t="str">
        <f>IF(B16="","",VLOOKUP(B16,個人番号,名簿!$E$1,FALSE))</f>
        <v/>
      </c>
      <c r="F16" s="65" t="str">
        <f>IF(B16="","",VLOOKUP(B16,個人番号,名簿!$H$1,FALSE))</f>
        <v/>
      </c>
      <c r="G16" s="69" t="str">
        <f>IF(B16="","",VLOOKUP(B16,個人番号,名簿!$F$1,FALSE))</f>
        <v/>
      </c>
      <c r="H16" s="133"/>
      <c r="I16" s="167" t="str">
        <f>IF(B16="","",VLOOKUP(B16,個人番号,名簿!$J$1,FALSE))</f>
        <v/>
      </c>
      <c r="J16" s="86" t="str">
        <f>IF(B16="","",VLOOKUP(B16,個人番号,名簿!$I$1,FALSE))</f>
        <v/>
      </c>
      <c r="L16" s="336"/>
      <c r="M16" s="337"/>
      <c r="N16" s="69"/>
      <c r="O16" s="69" t="str">
        <f>IF(M16="","",VLOOKUP(M16,個人番号,名簿!$D$1,FALSE))</f>
        <v/>
      </c>
      <c r="P16" s="69" t="str">
        <f>IF(M16="","",VLOOKUP(M16,個人番号,名簿!$E$1,FALSE))</f>
        <v/>
      </c>
      <c r="Q16" s="65" t="str">
        <f>IF(M16="","",VLOOKUP(M16,個人番号,名簿!$H$1,FALSE))</f>
        <v/>
      </c>
      <c r="R16" s="69" t="str">
        <f>IF(M16="","",VLOOKUP(M16,個人番号,名簿!$F$1,FALSE))</f>
        <v/>
      </c>
      <c r="S16" s="341"/>
      <c r="T16" s="167" t="str">
        <f>IF(M16="","",VLOOKUP(M16,個人番号,名簿!$J$1,FALSE))</f>
        <v/>
      </c>
      <c r="U16" s="86" t="str">
        <f>IF(M16="","",VLOOKUP(M16,個人番号,名簿!$I$1,FALSE))</f>
        <v/>
      </c>
      <c r="W16" s="98" t="str">
        <f>IF(H50="","",H50)</f>
        <v/>
      </c>
      <c r="X16" s="87" t="str">
        <f>IF(W16="","",VLOOKUP($S$1,学校番号,設定!$J$1,FALSE))</f>
        <v/>
      </c>
      <c r="Y16" s="125"/>
      <c r="Z16" s="125"/>
      <c r="AA16" s="125"/>
      <c r="AB16" s="126"/>
    </row>
    <row r="17" spans="1:31" ht="27.6" customHeight="1">
      <c r="A17" s="136"/>
      <c r="B17" s="83"/>
      <c r="C17" s="69"/>
      <c r="D17" s="69" t="str">
        <f>IF(B17="","",VLOOKUP(B17,個人番号,名簿!$D$1,FALSE))</f>
        <v/>
      </c>
      <c r="E17" s="69" t="str">
        <f>IF(B17="","",VLOOKUP(B17,個人番号,名簿!$E$1,FALSE))</f>
        <v/>
      </c>
      <c r="F17" s="65" t="str">
        <f>IF(B17="","",VLOOKUP(B17,個人番号,名簿!$H$1,FALSE))</f>
        <v/>
      </c>
      <c r="G17" s="69" t="str">
        <f>IF(B17="","",VLOOKUP(B17,個人番号,名簿!$F$1,FALSE))</f>
        <v/>
      </c>
      <c r="H17" s="133"/>
      <c r="I17" s="167" t="str">
        <f>IF(B17="","",VLOOKUP(B17,個人番号,名簿!$J$1,FALSE))</f>
        <v/>
      </c>
      <c r="J17" s="86" t="str">
        <f>IF(B17="","",VLOOKUP(B17,個人番号,名簿!$I$1,FALSE))</f>
        <v/>
      </c>
      <c r="L17" s="336"/>
      <c r="M17" s="337"/>
      <c r="N17" s="69"/>
      <c r="O17" s="69" t="str">
        <f>IF(M17="","",VLOOKUP(M17,個人番号,名簿!$D$1,FALSE))</f>
        <v/>
      </c>
      <c r="P17" s="69" t="str">
        <f>IF(M17="","",VLOOKUP(M17,個人番号,名簿!$E$1,FALSE))</f>
        <v/>
      </c>
      <c r="Q17" s="65" t="str">
        <f>IF(M17="","",VLOOKUP(M17,個人番号,名簿!$H$1,FALSE))</f>
        <v/>
      </c>
      <c r="R17" s="69" t="str">
        <f>IF(M17="","",VLOOKUP(M17,個人番号,名簿!$F$1,FALSE))</f>
        <v/>
      </c>
      <c r="S17" s="341"/>
      <c r="T17" s="167" t="str">
        <f>IF(M17="","",VLOOKUP(M17,個人番号,名簿!$J$1,FALSE))</f>
        <v/>
      </c>
      <c r="U17" s="86" t="str">
        <f>IF(M17="","",VLOOKUP(M17,個人番号,名簿!$I$1,FALSE))</f>
        <v/>
      </c>
    </row>
    <row r="18" spans="1:31" ht="27.6" customHeight="1">
      <c r="A18" s="136"/>
      <c r="B18" s="83"/>
      <c r="C18" s="69"/>
      <c r="D18" s="69" t="str">
        <f>IF(B18="","",VLOOKUP(B18,個人番号,名簿!$D$1,FALSE))</f>
        <v/>
      </c>
      <c r="E18" s="69" t="str">
        <f>IF(B18="","",VLOOKUP(B18,個人番号,名簿!$E$1,FALSE))</f>
        <v/>
      </c>
      <c r="F18" s="65" t="str">
        <f>IF(B18="","",VLOOKUP(B18,個人番号,名簿!$H$1,FALSE))</f>
        <v/>
      </c>
      <c r="G18" s="69" t="str">
        <f>IF(B18="","",VLOOKUP(B18,個人番号,名簿!$F$1,FALSE))</f>
        <v/>
      </c>
      <c r="H18" s="133"/>
      <c r="I18" s="167" t="str">
        <f>IF(B18="","",VLOOKUP(B18,個人番号,名簿!$J$1,FALSE))</f>
        <v/>
      </c>
      <c r="J18" s="86" t="str">
        <f>IF(B18="","",VLOOKUP(B18,個人番号,名簿!$I$1,FALSE))</f>
        <v/>
      </c>
      <c r="L18" s="336"/>
      <c r="M18" s="337"/>
      <c r="N18" s="69"/>
      <c r="O18" s="69" t="str">
        <f>IF(M18="","",VLOOKUP(M18,個人番号,名簿!$D$1,FALSE))</f>
        <v/>
      </c>
      <c r="P18" s="69" t="str">
        <f>IF(M18="","",VLOOKUP(M18,個人番号,名簿!$E$1,FALSE))</f>
        <v/>
      </c>
      <c r="Q18" s="65" t="str">
        <f>IF(M18="","",VLOOKUP(M18,個人番号,名簿!$H$1,FALSE))</f>
        <v/>
      </c>
      <c r="R18" s="69" t="str">
        <f>IF(M18="","",VLOOKUP(M18,個人番号,名簿!$F$1,FALSE))</f>
        <v/>
      </c>
      <c r="S18" s="341"/>
      <c r="T18" s="167" t="str">
        <f>IF(M18="","",VLOOKUP(M18,個人番号,名簿!$J$1,FALSE))</f>
        <v/>
      </c>
      <c r="U18" s="86" t="str">
        <f>IF(M18="","",VLOOKUP(M18,個人番号,名簿!$I$1,FALSE))</f>
        <v/>
      </c>
      <c r="W18" s="128" t="s">
        <v>2</v>
      </c>
    </row>
    <row r="19" spans="1:31" ht="27.6" customHeight="1" thickBot="1">
      <c r="A19" s="136"/>
      <c r="B19" s="83"/>
      <c r="C19" s="69"/>
      <c r="D19" s="69" t="str">
        <f>IF(B19="","",VLOOKUP(B19,個人番号,名簿!$D$1,FALSE))</f>
        <v/>
      </c>
      <c r="E19" s="69" t="str">
        <f>IF(B19="","",VLOOKUP(B19,個人番号,名簿!$E$1,FALSE))</f>
        <v/>
      </c>
      <c r="F19" s="65" t="str">
        <f>IF(B19="","",VLOOKUP(B19,個人番号,名簿!$H$1,FALSE))</f>
        <v/>
      </c>
      <c r="G19" s="69" t="str">
        <f>IF(B19="","",VLOOKUP(B19,個人番号,名簿!$F$1,FALSE))</f>
        <v/>
      </c>
      <c r="H19" s="133"/>
      <c r="I19" s="167" t="str">
        <f>IF(B19="","",VLOOKUP(B19,個人番号,名簿!$J$1,FALSE))</f>
        <v/>
      </c>
      <c r="J19" s="86" t="str">
        <f>IF(B19="","",VLOOKUP(B19,個人番号,名簿!$I$1,FALSE))</f>
        <v/>
      </c>
      <c r="L19" s="336"/>
      <c r="M19" s="337"/>
      <c r="N19" s="69"/>
      <c r="O19" s="69" t="str">
        <f>IF(M19="","",VLOOKUP(M19,個人番号,名簿!$D$1,FALSE))</f>
        <v/>
      </c>
      <c r="P19" s="69" t="str">
        <f>IF(M19="","",VLOOKUP(M19,個人番号,名簿!$E$1,FALSE))</f>
        <v/>
      </c>
      <c r="Q19" s="65" t="str">
        <f>IF(M19="","",VLOOKUP(M19,個人番号,名簿!$H$1,FALSE))</f>
        <v/>
      </c>
      <c r="R19" s="69" t="str">
        <f>IF(M19="","",VLOOKUP(M19,個人番号,名簿!$F$1,FALSE))</f>
        <v/>
      </c>
      <c r="S19" s="341"/>
      <c r="T19" s="167" t="str">
        <f>IF(M19="","",VLOOKUP(M19,個人番号,名簿!$J$1,FALSE))</f>
        <v/>
      </c>
      <c r="U19" s="86" t="str">
        <f>IF(M19="","",VLOOKUP(M19,個人番号,名簿!$I$1,FALSE))</f>
        <v/>
      </c>
      <c r="W19" s="88" t="s">
        <v>342</v>
      </c>
      <c r="X19" s="88" t="s">
        <v>855</v>
      </c>
      <c r="Y19" s="113" t="s">
        <v>870</v>
      </c>
      <c r="Z19" s="113" t="s">
        <v>871</v>
      </c>
      <c r="AA19" s="113" t="s">
        <v>872</v>
      </c>
      <c r="AB19" s="113" t="s">
        <v>876</v>
      </c>
      <c r="AC19" s="113" t="s">
        <v>877</v>
      </c>
      <c r="AD19" s="88" t="s">
        <v>869</v>
      </c>
      <c r="AE19" s="88" t="s">
        <v>1191</v>
      </c>
    </row>
    <row r="20" spans="1:31" ht="27.6" customHeight="1" thickBot="1">
      <c r="A20" s="136"/>
      <c r="B20" s="83"/>
      <c r="C20" s="69"/>
      <c r="D20" s="69" t="str">
        <f>IF(B20="","",VLOOKUP(B20,個人番号,名簿!$D$1,FALSE))</f>
        <v/>
      </c>
      <c r="E20" s="69" t="str">
        <f>IF(B20="","",VLOOKUP(B20,個人番号,名簿!$E$1,FALSE))</f>
        <v/>
      </c>
      <c r="F20" s="65" t="str">
        <f>IF(B20="","",VLOOKUP(B20,個人番号,名簿!$H$1,FALSE))</f>
        <v/>
      </c>
      <c r="G20" s="69" t="str">
        <f>IF(B20="","",VLOOKUP(B20,個人番号,名簿!$F$1,FALSE))</f>
        <v/>
      </c>
      <c r="H20" s="133"/>
      <c r="I20" s="167" t="str">
        <f>IF(B20="","",VLOOKUP(B20,個人番号,名簿!$J$1,FALSE))</f>
        <v/>
      </c>
      <c r="J20" s="86" t="str">
        <f>IF(B20="","",VLOOKUP(B20,個人番号,名簿!$I$1,FALSE))</f>
        <v/>
      </c>
      <c r="L20" s="336"/>
      <c r="M20" s="337"/>
      <c r="N20" s="69"/>
      <c r="O20" s="69" t="str">
        <f>IF(M20="","",VLOOKUP(M20,個人番号,名簿!$D$1,FALSE))</f>
        <v/>
      </c>
      <c r="P20" s="69" t="str">
        <f>IF(M20="","",VLOOKUP(M20,個人番号,名簿!$E$1,FALSE))</f>
        <v/>
      </c>
      <c r="Q20" s="65" t="str">
        <f>IF(M20="","",VLOOKUP(M20,個人番号,名簿!$H$1,FALSE))</f>
        <v/>
      </c>
      <c r="R20" s="69" t="str">
        <f>IF(M20="","",VLOOKUP(M20,個人番号,名簿!$F$1,FALSE))</f>
        <v/>
      </c>
      <c r="S20" s="341"/>
      <c r="T20" s="167" t="str">
        <f>IF(M20="","",VLOOKUP(M20,個人番号,名簿!$J$1,FALSE))</f>
        <v/>
      </c>
      <c r="U20" s="86" t="str">
        <f>IF(M20="","",VLOOKUP(M20,個人番号,名簿!$I$1,FALSE))</f>
        <v/>
      </c>
      <c r="W20" s="103">
        <f>$S$1</f>
        <v>0</v>
      </c>
      <c r="X20" s="104" t="str">
        <f>$B$4</f>
        <v/>
      </c>
      <c r="Y20" s="114">
        <f>$B$50</f>
        <v>0</v>
      </c>
      <c r="Z20" s="114">
        <f>$B$51</f>
        <v>0</v>
      </c>
      <c r="AA20" s="114">
        <f>$B$52</f>
        <v>0</v>
      </c>
      <c r="AB20" s="130"/>
      <c r="AC20" s="130"/>
      <c r="AD20" s="105">
        <f>$C$54</f>
        <v>0</v>
      </c>
      <c r="AE20" s="105">
        <f>$D$57</f>
        <v>0</v>
      </c>
    </row>
    <row r="21" spans="1:31" ht="27.6" customHeight="1" thickBot="1">
      <c r="A21" s="136"/>
      <c r="B21" s="83"/>
      <c r="C21" s="69"/>
      <c r="D21" s="69" t="str">
        <f>IF(B21="","",VLOOKUP(B21,個人番号,名簿!$D$1,FALSE))</f>
        <v/>
      </c>
      <c r="E21" s="69" t="str">
        <f>IF(B21="","",VLOOKUP(B21,個人番号,名簿!$E$1,FALSE))</f>
        <v/>
      </c>
      <c r="F21" s="65" t="str">
        <f>IF(B21="","",VLOOKUP(B21,個人番号,名簿!$H$1,FALSE))</f>
        <v/>
      </c>
      <c r="G21" s="69" t="str">
        <f>IF(B21="","",VLOOKUP(B21,個人番号,名簿!$F$1,FALSE))</f>
        <v/>
      </c>
      <c r="H21" s="133"/>
      <c r="I21" s="167" t="str">
        <f>IF(B21="","",VLOOKUP(B21,個人番号,名簿!$J$1,FALSE))</f>
        <v/>
      </c>
      <c r="J21" s="86" t="str">
        <f>IF(B21="","",VLOOKUP(B21,個人番号,名簿!$I$1,FALSE))</f>
        <v/>
      </c>
      <c r="L21" s="336"/>
      <c r="M21" s="337"/>
      <c r="N21" s="69"/>
      <c r="O21" s="69" t="str">
        <f>IF(M21="","",VLOOKUP(M21,個人番号,名簿!$D$1,FALSE))</f>
        <v/>
      </c>
      <c r="P21" s="69" t="str">
        <f>IF(M21="","",VLOOKUP(M21,個人番号,名簿!$E$1,FALSE))</f>
        <v/>
      </c>
      <c r="Q21" s="65" t="str">
        <f>IF(M21="","",VLOOKUP(M21,個人番号,名簿!$H$1,FALSE))</f>
        <v/>
      </c>
      <c r="R21" s="69" t="str">
        <f>IF(M21="","",VLOOKUP(M21,個人番号,名簿!$F$1,FALSE))</f>
        <v/>
      </c>
      <c r="S21" s="341"/>
      <c r="T21" s="167" t="str">
        <f>IF(M21="","",VLOOKUP(M21,個人番号,名簿!$J$1,FALSE))</f>
        <v/>
      </c>
      <c r="U21" s="86" t="str">
        <f>IF(M21="","",VLOOKUP(M21,個人番号,名簿!$I$1,FALSE))</f>
        <v/>
      </c>
    </row>
    <row r="22" spans="1:31" ht="27.6" customHeight="1" thickBot="1">
      <c r="A22" s="136"/>
      <c r="B22" s="83"/>
      <c r="C22" s="69"/>
      <c r="D22" s="69" t="str">
        <f>IF(B22="","",VLOOKUP(B22,個人番号,名簿!$D$1,FALSE))</f>
        <v/>
      </c>
      <c r="E22" s="69" t="str">
        <f>IF(B22="","",VLOOKUP(B22,個人番号,名簿!$E$1,FALSE))</f>
        <v/>
      </c>
      <c r="F22" s="65" t="str">
        <f>IF(B22="","",VLOOKUP(B22,個人番号,名簿!$H$1,FALSE))</f>
        <v/>
      </c>
      <c r="G22" s="69" t="str">
        <f>IF(B22="","",VLOOKUP(B22,個人番号,名簿!$F$1,FALSE))</f>
        <v/>
      </c>
      <c r="H22" s="133"/>
      <c r="I22" s="167" t="str">
        <f>IF(B22="","",VLOOKUP(B22,個人番号,名簿!$J$1,FALSE))</f>
        <v/>
      </c>
      <c r="J22" s="86" t="str">
        <f>IF(B22="","",VLOOKUP(B22,個人番号,名簿!$I$1,FALSE))</f>
        <v/>
      </c>
      <c r="L22" s="336"/>
      <c r="M22" s="337"/>
      <c r="N22" s="69"/>
      <c r="O22" s="69" t="str">
        <f>IF(M22="","",VLOOKUP(M22,個人番号,名簿!$D$1,FALSE))</f>
        <v/>
      </c>
      <c r="P22" s="69" t="str">
        <f>IF(M22="","",VLOOKUP(M22,個人番号,名簿!$E$1,FALSE))</f>
        <v/>
      </c>
      <c r="Q22" s="65" t="str">
        <f>IF(M22="","",VLOOKUP(M22,個人番号,名簿!$H$1,FALSE))</f>
        <v/>
      </c>
      <c r="R22" s="69" t="str">
        <f>IF(M22="","",VLOOKUP(M22,個人番号,名簿!$F$1,FALSE))</f>
        <v/>
      </c>
      <c r="S22" s="341"/>
      <c r="T22" s="167" t="str">
        <f>IF(M22="","",VLOOKUP(M22,個人番号,名簿!$J$1,FALSE))</f>
        <v/>
      </c>
      <c r="U22" s="86" t="str">
        <f>IF(M22="","",VLOOKUP(M22,個人番号,名簿!$I$1,FALSE))</f>
        <v/>
      </c>
      <c r="W22" s="127" t="s">
        <v>986</v>
      </c>
    </row>
    <row r="23" spans="1:31" ht="27.6" customHeight="1">
      <c r="A23" s="136"/>
      <c r="B23" s="83"/>
      <c r="C23" s="69"/>
      <c r="D23" s="69" t="str">
        <f>IF(B23="","",VLOOKUP(B23,個人番号,名簿!$D$1,FALSE))</f>
        <v/>
      </c>
      <c r="E23" s="69" t="str">
        <f>IF(B23="","",VLOOKUP(B23,個人番号,名簿!$E$1,FALSE))</f>
        <v/>
      </c>
      <c r="F23" s="65" t="str">
        <f>IF(B23="","",VLOOKUP(B23,個人番号,名簿!$H$1,FALSE))</f>
        <v/>
      </c>
      <c r="G23" s="69" t="str">
        <f>IF(B23="","",VLOOKUP(B23,個人番号,名簿!$F$1,FALSE))</f>
        <v/>
      </c>
      <c r="H23" s="133"/>
      <c r="I23" s="167" t="str">
        <f>IF(B23="","",VLOOKUP(B23,個人番号,名簿!$J$1,FALSE))</f>
        <v/>
      </c>
      <c r="J23" s="86" t="str">
        <f>IF(B23="","",VLOOKUP(B23,個人番号,名簿!$I$1,FALSE))</f>
        <v/>
      </c>
      <c r="L23" s="336"/>
      <c r="M23" s="337"/>
      <c r="N23" s="69"/>
      <c r="O23" s="69" t="str">
        <f>IF(M23="","",VLOOKUP(M23,個人番号,名簿!$D$1,FALSE))</f>
        <v/>
      </c>
      <c r="P23" s="69" t="str">
        <f>IF(M23="","",VLOOKUP(M23,個人番号,名簿!$E$1,FALSE))</f>
        <v/>
      </c>
      <c r="Q23" s="65" t="str">
        <f>IF(M23="","",VLOOKUP(M23,個人番号,名簿!$H$1,FALSE))</f>
        <v/>
      </c>
      <c r="R23" s="69" t="str">
        <f>IF(M23="","",VLOOKUP(M23,個人番号,名簿!$F$1,FALSE))</f>
        <v/>
      </c>
      <c r="S23" s="341"/>
      <c r="T23" s="167" t="str">
        <f>IF(M23="","",VLOOKUP(M23,個人番号,名簿!$J$1,FALSE))</f>
        <v/>
      </c>
      <c r="U23" s="86" t="str">
        <f>IF(M23="","",VLOOKUP(M23,個人番号,名簿!$I$1,FALSE))</f>
        <v/>
      </c>
      <c r="W23" s="109" t="s">
        <v>1047</v>
      </c>
    </row>
    <row r="24" spans="1:31" ht="27.6" customHeight="1">
      <c r="A24" s="136"/>
      <c r="B24" s="83"/>
      <c r="C24" s="69"/>
      <c r="D24" s="69" t="str">
        <f>IF(B24="","",VLOOKUP(B24,個人番号,名簿!$D$1,FALSE))</f>
        <v/>
      </c>
      <c r="E24" s="69" t="str">
        <f>IF(B24="","",VLOOKUP(B24,個人番号,名簿!$E$1,FALSE))</f>
        <v/>
      </c>
      <c r="F24" s="65" t="str">
        <f>IF(B24="","",VLOOKUP(B24,個人番号,名簿!$H$1,FALSE))</f>
        <v/>
      </c>
      <c r="G24" s="69" t="str">
        <f>IF(B24="","",VLOOKUP(B24,個人番号,名簿!$F$1,FALSE))</f>
        <v/>
      </c>
      <c r="H24" s="133"/>
      <c r="I24" s="167" t="str">
        <f>IF(B24="","",VLOOKUP(B24,個人番号,名簿!$J$1,FALSE))</f>
        <v/>
      </c>
      <c r="J24" s="86" t="str">
        <f>IF(B24="","",VLOOKUP(B24,個人番号,名簿!$I$1,FALSE))</f>
        <v/>
      </c>
      <c r="L24" s="336"/>
      <c r="M24" s="337"/>
      <c r="N24" s="69"/>
      <c r="O24" s="69" t="str">
        <f>IF(M24="","",VLOOKUP(M24,個人番号,名簿!$D$1,FALSE))</f>
        <v/>
      </c>
      <c r="P24" s="69" t="str">
        <f>IF(M24="","",VLOOKUP(M24,個人番号,名簿!$E$1,FALSE))</f>
        <v/>
      </c>
      <c r="Q24" s="65" t="str">
        <f>IF(M24="","",VLOOKUP(M24,個人番号,名簿!$H$1,FALSE))</f>
        <v/>
      </c>
      <c r="R24" s="69" t="str">
        <f>IF(M24="","",VLOOKUP(M24,個人番号,名簿!$F$1,FALSE))</f>
        <v/>
      </c>
      <c r="S24" s="341"/>
      <c r="T24" s="167" t="str">
        <f>IF(M24="","",VLOOKUP(M24,個人番号,名簿!$J$1,FALSE))</f>
        <v/>
      </c>
      <c r="U24" s="86" t="str">
        <f>IF(M24="","",VLOOKUP(M24,個人番号,名簿!$I$1,FALSE))</f>
        <v/>
      </c>
      <c r="W24" s="110" t="s">
        <v>1049</v>
      </c>
    </row>
    <row r="25" spans="1:31" ht="27.6" customHeight="1" thickBot="1">
      <c r="A25" s="136"/>
      <c r="B25" s="83"/>
      <c r="C25" s="69"/>
      <c r="D25" s="69" t="str">
        <f>IF(B25="","",VLOOKUP(B25,個人番号,名簿!$D$1,FALSE))</f>
        <v/>
      </c>
      <c r="E25" s="69" t="str">
        <f>IF(B25="","",VLOOKUP(B25,個人番号,名簿!$E$1,FALSE))</f>
        <v/>
      </c>
      <c r="F25" s="65" t="str">
        <f>IF(B25="","",VLOOKUP(B25,個人番号,名簿!$H$1,FALSE))</f>
        <v/>
      </c>
      <c r="G25" s="69" t="str">
        <f>IF(B25="","",VLOOKUP(B25,個人番号,名簿!$F$1,FALSE))</f>
        <v/>
      </c>
      <c r="H25" s="133"/>
      <c r="I25" s="167" t="str">
        <f>IF(B25="","",VLOOKUP(B25,個人番号,名簿!$J$1,FALSE))</f>
        <v/>
      </c>
      <c r="J25" s="86" t="str">
        <f>IF(B25="","",VLOOKUP(B25,個人番号,名簿!$I$1,FALSE))</f>
        <v/>
      </c>
      <c r="L25" s="336"/>
      <c r="M25" s="337"/>
      <c r="N25" s="69"/>
      <c r="O25" s="69" t="str">
        <f>IF(M25="","",VLOOKUP(M25,個人番号,名簿!$D$1,FALSE))</f>
        <v/>
      </c>
      <c r="P25" s="69" t="str">
        <f>IF(M25="","",VLOOKUP(M25,個人番号,名簿!$E$1,FALSE))</f>
        <v/>
      </c>
      <c r="Q25" s="65" t="str">
        <f>IF(M25="","",VLOOKUP(M25,個人番号,名簿!$H$1,FALSE))</f>
        <v/>
      </c>
      <c r="R25" s="69" t="str">
        <f>IF(M25="","",VLOOKUP(M25,個人番号,名簿!$F$1,FALSE))</f>
        <v/>
      </c>
      <c r="S25" s="341"/>
      <c r="T25" s="167" t="str">
        <f>IF(M25="","",VLOOKUP(M25,個人番号,名簿!$J$1,FALSE))</f>
        <v/>
      </c>
      <c r="U25" s="86" t="str">
        <f>IF(M25="","",VLOOKUP(M25,個人番号,名簿!$I$1,FALSE))</f>
        <v/>
      </c>
      <c r="W25" s="111" t="s">
        <v>1051</v>
      </c>
    </row>
    <row r="26" spans="1:31" ht="27.6" customHeight="1">
      <c r="A26" s="136"/>
      <c r="B26" s="83"/>
      <c r="C26" s="69"/>
      <c r="D26" s="69" t="str">
        <f>IF(B26="","",VLOOKUP(B26,個人番号,名簿!$D$1,FALSE))</f>
        <v/>
      </c>
      <c r="E26" s="69" t="str">
        <f>IF(B26="","",VLOOKUP(B26,個人番号,名簿!$E$1,FALSE))</f>
        <v/>
      </c>
      <c r="F26" s="65" t="str">
        <f>IF(B26="","",VLOOKUP(B26,個人番号,名簿!$H$1,FALSE))</f>
        <v/>
      </c>
      <c r="G26" s="69" t="str">
        <f>IF(B26="","",VLOOKUP(B26,個人番号,名簿!$F$1,FALSE))</f>
        <v/>
      </c>
      <c r="H26" s="133"/>
      <c r="I26" s="167" t="str">
        <f>IF(B26="","",VLOOKUP(B26,個人番号,名簿!$J$1,FALSE))</f>
        <v/>
      </c>
      <c r="J26" s="86" t="str">
        <f>IF(B26="","",VLOOKUP(B26,個人番号,名簿!$I$1,FALSE))</f>
        <v/>
      </c>
      <c r="L26" s="336"/>
      <c r="M26" s="337"/>
      <c r="N26" s="69"/>
      <c r="O26" s="69" t="str">
        <f>IF(M26="","",VLOOKUP(M26,個人番号,名簿!$D$1,FALSE))</f>
        <v/>
      </c>
      <c r="P26" s="69" t="str">
        <f>IF(M26="","",VLOOKUP(M26,個人番号,名簿!$E$1,FALSE))</f>
        <v/>
      </c>
      <c r="Q26" s="65" t="str">
        <f>IF(M26="","",VLOOKUP(M26,個人番号,名簿!$H$1,FALSE))</f>
        <v/>
      </c>
      <c r="R26" s="69" t="str">
        <f>IF(M26="","",VLOOKUP(M26,個人番号,名簿!$F$1,FALSE))</f>
        <v/>
      </c>
      <c r="S26" s="341"/>
      <c r="T26" s="167" t="str">
        <f>IF(M26="","",VLOOKUP(M26,個人番号,名簿!$J$1,FALSE))</f>
        <v/>
      </c>
      <c r="U26" s="86" t="str">
        <f>IF(M26="","",VLOOKUP(M26,個人番号,名簿!$I$1,FALSE))</f>
        <v/>
      </c>
    </row>
    <row r="27" spans="1:31" ht="27.6" customHeight="1">
      <c r="A27" s="136"/>
      <c r="B27" s="83"/>
      <c r="C27" s="69"/>
      <c r="D27" s="69" t="str">
        <f>IF(B27="","",VLOOKUP(B27,個人番号,名簿!$D$1,FALSE))</f>
        <v/>
      </c>
      <c r="E27" s="69" t="str">
        <f>IF(B27="","",VLOOKUP(B27,個人番号,名簿!$E$1,FALSE))</f>
        <v/>
      </c>
      <c r="F27" s="65" t="str">
        <f>IF(B27="","",VLOOKUP(B27,個人番号,名簿!$H$1,FALSE))</f>
        <v/>
      </c>
      <c r="G27" s="69" t="str">
        <f>IF(B27="","",VLOOKUP(B27,個人番号,名簿!$F$1,FALSE))</f>
        <v/>
      </c>
      <c r="H27" s="133"/>
      <c r="I27" s="167" t="str">
        <f>IF(B27="","",VLOOKUP(B27,個人番号,名簿!$J$1,FALSE))</f>
        <v/>
      </c>
      <c r="J27" s="86" t="str">
        <f>IF(B27="","",VLOOKUP(B27,個人番号,名簿!$I$1,FALSE))</f>
        <v/>
      </c>
      <c r="L27" s="336"/>
      <c r="M27" s="337"/>
      <c r="N27" s="69"/>
      <c r="O27" s="69" t="str">
        <f>IF(M27="","",VLOOKUP(M27,個人番号,名簿!$D$1,FALSE))</f>
        <v/>
      </c>
      <c r="P27" s="69" t="str">
        <f>IF(M27="","",VLOOKUP(M27,個人番号,名簿!$E$1,FALSE))</f>
        <v/>
      </c>
      <c r="Q27" s="65" t="str">
        <f>IF(M27="","",VLOOKUP(M27,個人番号,名簿!$H$1,FALSE))</f>
        <v/>
      </c>
      <c r="R27" s="69" t="str">
        <f>IF(M27="","",VLOOKUP(M27,個人番号,名簿!$F$1,FALSE))</f>
        <v/>
      </c>
      <c r="S27" s="341"/>
      <c r="T27" s="167" t="str">
        <f>IF(M27="","",VLOOKUP(M27,個人番号,名簿!$J$1,FALSE))</f>
        <v/>
      </c>
      <c r="U27" s="86" t="str">
        <f>IF(M27="","",VLOOKUP(M27,個人番号,名簿!$I$1,FALSE))</f>
        <v/>
      </c>
    </row>
    <row r="28" spans="1:31" ht="27.6" customHeight="1">
      <c r="A28" s="136"/>
      <c r="B28" s="83"/>
      <c r="C28" s="69"/>
      <c r="D28" s="69" t="str">
        <f>IF(B28="","",VLOOKUP(B28,個人番号,名簿!$D$1,FALSE))</f>
        <v/>
      </c>
      <c r="E28" s="69" t="str">
        <f>IF(B28="","",VLOOKUP(B28,個人番号,名簿!$E$1,FALSE))</f>
        <v/>
      </c>
      <c r="F28" s="65" t="str">
        <f>IF(B28="","",VLOOKUP(B28,個人番号,名簿!$H$1,FALSE))</f>
        <v/>
      </c>
      <c r="G28" s="69" t="str">
        <f>IF(B28="","",VLOOKUP(B28,個人番号,名簿!$F$1,FALSE))</f>
        <v/>
      </c>
      <c r="H28" s="133"/>
      <c r="I28" s="167" t="str">
        <f>IF(B28="","",VLOOKUP(B28,個人番号,名簿!$J$1,FALSE))</f>
        <v/>
      </c>
      <c r="J28" s="86" t="str">
        <f>IF(B28="","",VLOOKUP(B28,個人番号,名簿!$I$1,FALSE))</f>
        <v/>
      </c>
      <c r="L28" s="336"/>
      <c r="M28" s="337"/>
      <c r="N28" s="69"/>
      <c r="O28" s="69" t="str">
        <f>IF(M28="","",VLOOKUP(M28,個人番号,名簿!$D$1,FALSE))</f>
        <v/>
      </c>
      <c r="P28" s="69" t="str">
        <f>IF(M28="","",VLOOKUP(M28,個人番号,名簿!$E$1,FALSE))</f>
        <v/>
      </c>
      <c r="Q28" s="65" t="str">
        <f>IF(M28="","",VLOOKUP(M28,個人番号,名簿!$H$1,FALSE))</f>
        <v/>
      </c>
      <c r="R28" s="69" t="str">
        <f>IF(M28="","",VLOOKUP(M28,個人番号,名簿!$F$1,FALSE))</f>
        <v/>
      </c>
      <c r="S28" s="341"/>
      <c r="T28" s="167" t="str">
        <f>IF(M28="","",VLOOKUP(M28,個人番号,名簿!$J$1,FALSE))</f>
        <v/>
      </c>
      <c r="U28" s="86" t="str">
        <f>IF(M28="","",VLOOKUP(M28,個人番号,名簿!$I$1,FALSE))</f>
        <v/>
      </c>
    </row>
    <row r="29" spans="1:31" ht="27.6" customHeight="1">
      <c r="A29" s="136"/>
      <c r="B29" s="83"/>
      <c r="C29" s="69"/>
      <c r="D29" s="69" t="str">
        <f>IF(B29="","",VLOOKUP(B29,個人番号,名簿!$D$1,FALSE))</f>
        <v/>
      </c>
      <c r="E29" s="69" t="str">
        <f>IF(B29="","",VLOOKUP(B29,個人番号,名簿!$E$1,FALSE))</f>
        <v/>
      </c>
      <c r="F29" s="65" t="str">
        <f>IF(B29="","",VLOOKUP(B29,個人番号,名簿!$H$1,FALSE))</f>
        <v/>
      </c>
      <c r="G29" s="69" t="str">
        <f>IF(B29="","",VLOOKUP(B29,個人番号,名簿!$F$1,FALSE))</f>
        <v/>
      </c>
      <c r="H29" s="133"/>
      <c r="I29" s="167" t="str">
        <f>IF(B29="","",VLOOKUP(B29,個人番号,名簿!$J$1,FALSE))</f>
        <v/>
      </c>
      <c r="J29" s="86" t="str">
        <f>IF(B29="","",VLOOKUP(B29,個人番号,名簿!$I$1,FALSE))</f>
        <v/>
      </c>
      <c r="L29" s="336"/>
      <c r="M29" s="337"/>
      <c r="N29" s="69"/>
      <c r="O29" s="69" t="str">
        <f>IF(M29="","",VLOOKUP(M29,個人番号,名簿!$D$1,FALSE))</f>
        <v/>
      </c>
      <c r="P29" s="69" t="str">
        <f>IF(M29="","",VLOOKUP(M29,個人番号,名簿!$E$1,FALSE))</f>
        <v/>
      </c>
      <c r="Q29" s="65" t="str">
        <f>IF(M29="","",VLOOKUP(M29,個人番号,名簿!$H$1,FALSE))</f>
        <v/>
      </c>
      <c r="R29" s="69" t="str">
        <f>IF(M29="","",VLOOKUP(M29,個人番号,名簿!$F$1,FALSE))</f>
        <v/>
      </c>
      <c r="S29" s="341"/>
      <c r="T29" s="167" t="str">
        <f>IF(M29="","",VLOOKUP(M29,個人番号,名簿!$J$1,FALSE))</f>
        <v/>
      </c>
      <c r="U29" s="86" t="str">
        <f>IF(M29="","",VLOOKUP(M29,個人番号,名簿!$I$1,FALSE))</f>
        <v/>
      </c>
    </row>
    <row r="30" spans="1:31" ht="27.6" customHeight="1">
      <c r="A30" s="136"/>
      <c r="B30" s="83"/>
      <c r="C30" s="69"/>
      <c r="D30" s="69" t="str">
        <f>IF(B30="","",VLOOKUP(B30,個人番号,名簿!$D$1,FALSE))</f>
        <v/>
      </c>
      <c r="E30" s="69" t="str">
        <f>IF(B30="","",VLOOKUP(B30,個人番号,名簿!$E$1,FALSE))</f>
        <v/>
      </c>
      <c r="F30" s="65" t="str">
        <f>IF(B30="","",VLOOKUP(B30,個人番号,名簿!$H$1,FALSE))</f>
        <v/>
      </c>
      <c r="G30" s="69" t="str">
        <f>IF(B30="","",VLOOKUP(B30,個人番号,名簿!$F$1,FALSE))</f>
        <v/>
      </c>
      <c r="H30" s="133"/>
      <c r="I30" s="167" t="str">
        <f>IF(B30="","",VLOOKUP(B30,個人番号,名簿!$J$1,FALSE))</f>
        <v/>
      </c>
      <c r="J30" s="86" t="str">
        <f>IF(B30="","",VLOOKUP(B30,個人番号,名簿!$I$1,FALSE))</f>
        <v/>
      </c>
      <c r="L30" s="336"/>
      <c r="M30" s="337"/>
      <c r="N30" s="69"/>
      <c r="O30" s="69" t="str">
        <f>IF(M30="","",VLOOKUP(M30,個人番号,名簿!$D$1,FALSE))</f>
        <v/>
      </c>
      <c r="P30" s="69" t="str">
        <f>IF(M30="","",VLOOKUP(M30,個人番号,名簿!$E$1,FALSE))</f>
        <v/>
      </c>
      <c r="Q30" s="65" t="str">
        <f>IF(M30="","",VLOOKUP(M30,個人番号,名簿!$H$1,FALSE))</f>
        <v/>
      </c>
      <c r="R30" s="69" t="str">
        <f>IF(M30="","",VLOOKUP(M30,個人番号,名簿!$F$1,FALSE))</f>
        <v/>
      </c>
      <c r="S30" s="341"/>
      <c r="T30" s="167" t="str">
        <f>IF(M30="","",VLOOKUP(M30,個人番号,名簿!$J$1,FALSE))</f>
        <v/>
      </c>
      <c r="U30" s="86" t="str">
        <f>IF(M30="","",VLOOKUP(M30,個人番号,名簿!$I$1,FALSE))</f>
        <v/>
      </c>
    </row>
    <row r="31" spans="1:31" ht="27.6" customHeight="1">
      <c r="A31" s="136"/>
      <c r="B31" s="83"/>
      <c r="C31" s="69"/>
      <c r="D31" s="69" t="str">
        <f>IF(B31="","",VLOOKUP(B31,個人番号,名簿!$D$1,FALSE))</f>
        <v/>
      </c>
      <c r="E31" s="69" t="str">
        <f>IF(B31="","",VLOOKUP(B31,個人番号,名簿!$E$1,FALSE))</f>
        <v/>
      </c>
      <c r="F31" s="65" t="str">
        <f>IF(B31="","",VLOOKUP(B31,個人番号,名簿!$H$1,FALSE))</f>
        <v/>
      </c>
      <c r="G31" s="69" t="str">
        <f>IF(B31="","",VLOOKUP(B31,個人番号,名簿!$F$1,FALSE))</f>
        <v/>
      </c>
      <c r="H31" s="133"/>
      <c r="I31" s="167" t="str">
        <f>IF(B31="","",VLOOKUP(B31,個人番号,名簿!$J$1,FALSE))</f>
        <v/>
      </c>
      <c r="J31" s="86" t="str">
        <f>IF(B31="","",VLOOKUP(B31,個人番号,名簿!$I$1,FALSE))</f>
        <v/>
      </c>
      <c r="L31" s="336"/>
      <c r="M31" s="337"/>
      <c r="N31" s="69"/>
      <c r="O31" s="69" t="str">
        <f>IF(M31="","",VLOOKUP(M31,個人番号,名簿!$D$1,FALSE))</f>
        <v/>
      </c>
      <c r="P31" s="69" t="str">
        <f>IF(M31="","",VLOOKUP(M31,個人番号,名簿!$E$1,FALSE))</f>
        <v/>
      </c>
      <c r="Q31" s="65" t="str">
        <f>IF(M31="","",VLOOKUP(M31,個人番号,名簿!$H$1,FALSE))</f>
        <v/>
      </c>
      <c r="R31" s="69" t="str">
        <f>IF(M31="","",VLOOKUP(M31,個人番号,名簿!$F$1,FALSE))</f>
        <v/>
      </c>
      <c r="S31" s="341"/>
      <c r="T31" s="167" t="str">
        <f>IF(M31="","",VLOOKUP(M31,個人番号,名簿!$J$1,FALSE))</f>
        <v/>
      </c>
      <c r="U31" s="86" t="str">
        <f>IF(M31="","",VLOOKUP(M31,個人番号,名簿!$I$1,FALSE))</f>
        <v/>
      </c>
    </row>
    <row r="32" spans="1:31" ht="27.6" customHeight="1">
      <c r="A32" s="136"/>
      <c r="B32" s="83"/>
      <c r="C32" s="69"/>
      <c r="D32" s="69" t="str">
        <f>IF(B32="","",VLOOKUP(B32,個人番号,名簿!$D$1,FALSE))</f>
        <v/>
      </c>
      <c r="E32" s="69" t="str">
        <f>IF(B32="","",VLOOKUP(B32,個人番号,名簿!$E$1,FALSE))</f>
        <v/>
      </c>
      <c r="F32" s="65" t="str">
        <f>IF(B32="","",VLOOKUP(B32,個人番号,名簿!$H$1,FALSE))</f>
        <v/>
      </c>
      <c r="G32" s="69" t="str">
        <f>IF(B32="","",VLOOKUP(B32,個人番号,名簿!$F$1,FALSE))</f>
        <v/>
      </c>
      <c r="H32" s="133"/>
      <c r="I32" s="167" t="str">
        <f>IF(B32="","",VLOOKUP(B32,個人番号,名簿!$J$1,FALSE))</f>
        <v/>
      </c>
      <c r="J32" s="86" t="str">
        <f>IF(B32="","",VLOOKUP(B32,個人番号,名簿!$I$1,FALSE))</f>
        <v/>
      </c>
      <c r="L32" s="336"/>
      <c r="M32" s="337"/>
      <c r="N32" s="69"/>
      <c r="O32" s="69" t="str">
        <f>IF(M32="","",VLOOKUP(M32,個人番号,名簿!$D$1,FALSE))</f>
        <v/>
      </c>
      <c r="P32" s="69" t="str">
        <f>IF(M32="","",VLOOKUP(M32,個人番号,名簿!$E$1,FALSE))</f>
        <v/>
      </c>
      <c r="Q32" s="65" t="str">
        <f>IF(M32="","",VLOOKUP(M32,個人番号,名簿!$H$1,FALSE))</f>
        <v/>
      </c>
      <c r="R32" s="69" t="str">
        <f>IF(M32="","",VLOOKUP(M32,個人番号,名簿!$F$1,FALSE))</f>
        <v/>
      </c>
      <c r="S32" s="341"/>
      <c r="T32" s="167" t="str">
        <f>IF(M32="","",VLOOKUP(M32,個人番号,名簿!$J$1,FALSE))</f>
        <v/>
      </c>
      <c r="U32" s="86" t="str">
        <f>IF(M32="","",VLOOKUP(M32,個人番号,名簿!$I$1,FALSE))</f>
        <v/>
      </c>
    </row>
    <row r="33" spans="1:21" ht="27.6" customHeight="1">
      <c r="A33" s="136"/>
      <c r="B33" s="83"/>
      <c r="C33" s="69"/>
      <c r="D33" s="69" t="str">
        <f>IF(B33="","",VLOOKUP(B33,個人番号,名簿!$D$1,FALSE))</f>
        <v/>
      </c>
      <c r="E33" s="69" t="str">
        <f>IF(B33="","",VLOOKUP(B33,個人番号,名簿!$E$1,FALSE))</f>
        <v/>
      </c>
      <c r="F33" s="65" t="str">
        <f>IF(B33="","",VLOOKUP(B33,個人番号,名簿!$H$1,FALSE))</f>
        <v/>
      </c>
      <c r="G33" s="69" t="str">
        <f>IF(B33="","",VLOOKUP(B33,個人番号,名簿!$F$1,FALSE))</f>
        <v/>
      </c>
      <c r="H33" s="133"/>
      <c r="I33" s="167" t="str">
        <f>IF(B33="","",VLOOKUP(B33,個人番号,名簿!$J$1,FALSE))</f>
        <v/>
      </c>
      <c r="J33" s="86" t="str">
        <f>IF(B33="","",VLOOKUP(B33,個人番号,名簿!$I$1,FALSE))</f>
        <v/>
      </c>
      <c r="L33" s="336"/>
      <c r="M33" s="337"/>
      <c r="N33" s="69"/>
      <c r="O33" s="69" t="str">
        <f>IF(M33="","",VLOOKUP(M33,個人番号,名簿!$D$1,FALSE))</f>
        <v/>
      </c>
      <c r="P33" s="69" t="str">
        <f>IF(M33="","",VLOOKUP(M33,個人番号,名簿!$E$1,FALSE))</f>
        <v/>
      </c>
      <c r="Q33" s="65" t="str">
        <f>IF(M33="","",VLOOKUP(M33,個人番号,名簿!$H$1,FALSE))</f>
        <v/>
      </c>
      <c r="R33" s="69" t="str">
        <f>IF(M33="","",VLOOKUP(M33,個人番号,名簿!$F$1,FALSE))</f>
        <v/>
      </c>
      <c r="S33" s="341"/>
      <c r="T33" s="167" t="str">
        <f>IF(M33="","",VLOOKUP(M33,個人番号,名簿!$J$1,FALSE))</f>
        <v/>
      </c>
      <c r="U33" s="86" t="str">
        <f>IF(M33="","",VLOOKUP(M33,個人番号,名簿!$I$1,FALSE))</f>
        <v/>
      </c>
    </row>
    <row r="34" spans="1:21" ht="27.6" customHeight="1">
      <c r="A34" s="136"/>
      <c r="B34" s="83"/>
      <c r="C34" s="69"/>
      <c r="D34" s="69" t="str">
        <f>IF(B34="","",VLOOKUP(B34,個人番号,名簿!$D$1,FALSE))</f>
        <v/>
      </c>
      <c r="E34" s="69" t="str">
        <f>IF(B34="","",VLOOKUP(B34,個人番号,名簿!$E$1,FALSE))</f>
        <v/>
      </c>
      <c r="F34" s="65" t="str">
        <f>IF(B34="","",VLOOKUP(B34,個人番号,名簿!$H$1,FALSE))</f>
        <v/>
      </c>
      <c r="G34" s="69" t="str">
        <f>IF(B34="","",VLOOKUP(B34,個人番号,名簿!$F$1,FALSE))</f>
        <v/>
      </c>
      <c r="H34" s="133"/>
      <c r="I34" s="167" t="str">
        <f>IF(B34="","",VLOOKUP(B34,個人番号,名簿!$J$1,FALSE))</f>
        <v/>
      </c>
      <c r="J34" s="86" t="str">
        <f>IF(B34="","",VLOOKUP(B34,個人番号,名簿!$I$1,FALSE))</f>
        <v/>
      </c>
      <c r="L34" s="336"/>
      <c r="M34" s="337"/>
      <c r="N34" s="69"/>
      <c r="O34" s="69" t="str">
        <f>IF(M34="","",VLOOKUP(M34,個人番号,名簿!$D$1,FALSE))</f>
        <v/>
      </c>
      <c r="P34" s="69" t="str">
        <f>IF(M34="","",VLOOKUP(M34,個人番号,名簿!$E$1,FALSE))</f>
        <v/>
      </c>
      <c r="Q34" s="65" t="str">
        <f>IF(M34="","",VLOOKUP(M34,個人番号,名簿!$H$1,FALSE))</f>
        <v/>
      </c>
      <c r="R34" s="69" t="str">
        <f>IF(M34="","",VLOOKUP(M34,個人番号,名簿!$F$1,FALSE))</f>
        <v/>
      </c>
      <c r="S34" s="341"/>
      <c r="T34" s="167" t="str">
        <f>IF(M34="","",VLOOKUP(M34,個人番号,名簿!$J$1,FALSE))</f>
        <v/>
      </c>
      <c r="U34" s="86" t="str">
        <f>IF(M34="","",VLOOKUP(M34,個人番号,名簿!$I$1,FALSE))</f>
        <v/>
      </c>
    </row>
    <row r="35" spans="1:21" ht="27.6" customHeight="1">
      <c r="A35" s="136"/>
      <c r="B35" s="83"/>
      <c r="C35" s="69"/>
      <c r="D35" s="69" t="str">
        <f>IF(B35="","",VLOOKUP(B35,個人番号,名簿!$D$1,FALSE))</f>
        <v/>
      </c>
      <c r="E35" s="69" t="str">
        <f>IF(B35="","",VLOOKUP(B35,個人番号,名簿!$E$1,FALSE))</f>
        <v/>
      </c>
      <c r="F35" s="65" t="str">
        <f>IF(B35="","",VLOOKUP(B35,個人番号,名簿!$H$1,FALSE))</f>
        <v/>
      </c>
      <c r="G35" s="69" t="str">
        <f>IF(B35="","",VLOOKUP(B35,個人番号,名簿!$F$1,FALSE))</f>
        <v/>
      </c>
      <c r="H35" s="133"/>
      <c r="I35" s="167" t="str">
        <f>IF(B35="","",VLOOKUP(B35,個人番号,名簿!$J$1,FALSE))</f>
        <v/>
      </c>
      <c r="J35" s="86" t="str">
        <f>IF(B35="","",VLOOKUP(B35,個人番号,名簿!$I$1,FALSE))</f>
        <v/>
      </c>
      <c r="L35" s="336"/>
      <c r="M35" s="337"/>
      <c r="N35" s="69"/>
      <c r="O35" s="69" t="str">
        <f>IF(M35="","",VLOOKUP(M35,個人番号,名簿!$D$1,FALSE))</f>
        <v/>
      </c>
      <c r="P35" s="69" t="str">
        <f>IF(M35="","",VLOOKUP(M35,個人番号,名簿!$E$1,FALSE))</f>
        <v/>
      </c>
      <c r="Q35" s="65" t="str">
        <f>IF(M35="","",VLOOKUP(M35,個人番号,名簿!$H$1,FALSE))</f>
        <v/>
      </c>
      <c r="R35" s="69" t="str">
        <f>IF(M35="","",VLOOKUP(M35,個人番号,名簿!$F$1,FALSE))</f>
        <v/>
      </c>
      <c r="S35" s="341"/>
      <c r="T35" s="167" t="str">
        <f>IF(M35="","",VLOOKUP(M35,個人番号,名簿!$J$1,FALSE))</f>
        <v/>
      </c>
      <c r="U35" s="86" t="str">
        <f>IF(M35="","",VLOOKUP(M35,個人番号,名簿!$I$1,FALSE))</f>
        <v/>
      </c>
    </row>
    <row r="36" spans="1:21" ht="27.6" customHeight="1">
      <c r="A36" s="136"/>
      <c r="B36" s="83"/>
      <c r="C36" s="69"/>
      <c r="D36" s="69" t="str">
        <f>IF(B36="","",VLOOKUP(B36,個人番号,名簿!$D$1,FALSE))</f>
        <v/>
      </c>
      <c r="E36" s="69" t="str">
        <f>IF(B36="","",VLOOKUP(B36,個人番号,名簿!$E$1,FALSE))</f>
        <v/>
      </c>
      <c r="F36" s="65" t="str">
        <f>IF(B36="","",VLOOKUP(B36,個人番号,名簿!$H$1,FALSE))</f>
        <v/>
      </c>
      <c r="G36" s="69" t="str">
        <f>IF(B36="","",VLOOKUP(B36,個人番号,名簿!$F$1,FALSE))</f>
        <v/>
      </c>
      <c r="H36" s="133"/>
      <c r="I36" s="167" t="str">
        <f>IF(B36="","",VLOOKUP(B36,個人番号,名簿!$J$1,FALSE))</f>
        <v/>
      </c>
      <c r="J36" s="86" t="str">
        <f>IF(B36="","",VLOOKUP(B36,個人番号,名簿!$I$1,FALSE))</f>
        <v/>
      </c>
      <c r="L36" s="336"/>
      <c r="M36" s="337"/>
      <c r="N36" s="69"/>
      <c r="O36" s="69" t="str">
        <f>IF(M36="","",VLOOKUP(M36,個人番号,名簿!$D$1,FALSE))</f>
        <v/>
      </c>
      <c r="P36" s="69" t="str">
        <f>IF(M36="","",VLOOKUP(M36,個人番号,名簿!$E$1,FALSE))</f>
        <v/>
      </c>
      <c r="Q36" s="65" t="str">
        <f>IF(M36="","",VLOOKUP(M36,個人番号,名簿!$H$1,FALSE))</f>
        <v/>
      </c>
      <c r="R36" s="69" t="str">
        <f>IF(M36="","",VLOOKUP(M36,個人番号,名簿!$F$1,FALSE))</f>
        <v/>
      </c>
      <c r="S36" s="341"/>
      <c r="T36" s="167" t="str">
        <f>IF(M36="","",VLOOKUP(M36,個人番号,名簿!$J$1,FALSE))</f>
        <v/>
      </c>
      <c r="U36" s="86" t="str">
        <f>IF(M36="","",VLOOKUP(M36,個人番号,名簿!$I$1,FALSE))</f>
        <v/>
      </c>
    </row>
    <row r="37" spans="1:21" ht="27.6" customHeight="1">
      <c r="A37" s="136"/>
      <c r="B37" s="83"/>
      <c r="C37" s="69"/>
      <c r="D37" s="69" t="str">
        <f>IF(B37="","",VLOOKUP(B37,個人番号,名簿!$D$1,FALSE))</f>
        <v/>
      </c>
      <c r="E37" s="69" t="str">
        <f>IF(B37="","",VLOOKUP(B37,個人番号,名簿!$E$1,FALSE))</f>
        <v/>
      </c>
      <c r="F37" s="65" t="str">
        <f>IF(B37="","",VLOOKUP(B37,個人番号,名簿!$H$1,FALSE))</f>
        <v/>
      </c>
      <c r="G37" s="69" t="str">
        <f>IF(B37="","",VLOOKUP(B37,個人番号,名簿!$F$1,FALSE))</f>
        <v/>
      </c>
      <c r="H37" s="133"/>
      <c r="I37" s="167" t="str">
        <f>IF(B37="","",VLOOKUP(B37,個人番号,名簿!$J$1,FALSE))</f>
        <v/>
      </c>
      <c r="J37" s="86" t="str">
        <f>IF(B37="","",VLOOKUP(B37,個人番号,名簿!$I$1,FALSE))</f>
        <v/>
      </c>
      <c r="L37" s="336"/>
      <c r="M37" s="337"/>
      <c r="N37" s="69"/>
      <c r="O37" s="69" t="str">
        <f>IF(M37="","",VLOOKUP(M37,個人番号,名簿!$D$1,FALSE))</f>
        <v/>
      </c>
      <c r="P37" s="69" t="str">
        <f>IF(M37="","",VLOOKUP(M37,個人番号,名簿!$E$1,FALSE))</f>
        <v/>
      </c>
      <c r="Q37" s="65" t="str">
        <f>IF(M37="","",VLOOKUP(M37,個人番号,名簿!$H$1,FALSE))</f>
        <v/>
      </c>
      <c r="R37" s="69" t="str">
        <f>IF(M37="","",VLOOKUP(M37,個人番号,名簿!$F$1,FALSE))</f>
        <v/>
      </c>
      <c r="S37" s="341"/>
      <c r="T37" s="167" t="str">
        <f>IF(M37="","",VLOOKUP(M37,個人番号,名簿!$J$1,FALSE))</f>
        <v/>
      </c>
      <c r="U37" s="86" t="str">
        <f>IF(M37="","",VLOOKUP(M37,個人番号,名簿!$I$1,FALSE))</f>
        <v/>
      </c>
    </row>
    <row r="38" spans="1:21" ht="27.6" customHeight="1">
      <c r="A38" s="136"/>
      <c r="B38" s="83"/>
      <c r="C38" s="69"/>
      <c r="D38" s="69" t="str">
        <f>IF(B38="","",VLOOKUP(B38,個人番号,名簿!$D$1,FALSE))</f>
        <v/>
      </c>
      <c r="E38" s="69" t="str">
        <f>IF(B38="","",VLOOKUP(B38,個人番号,名簿!$E$1,FALSE))</f>
        <v/>
      </c>
      <c r="F38" s="65" t="str">
        <f>IF(B38="","",VLOOKUP(B38,個人番号,名簿!$H$1,FALSE))</f>
        <v/>
      </c>
      <c r="G38" s="69" t="str">
        <f>IF(B38="","",VLOOKUP(B38,個人番号,名簿!$F$1,FALSE))</f>
        <v/>
      </c>
      <c r="H38" s="133"/>
      <c r="I38" s="167" t="str">
        <f>IF(B38="","",VLOOKUP(B38,個人番号,名簿!$J$1,FALSE))</f>
        <v/>
      </c>
      <c r="J38" s="86" t="str">
        <f>IF(B38="","",VLOOKUP(B38,個人番号,名簿!$I$1,FALSE))</f>
        <v/>
      </c>
      <c r="L38" s="336"/>
      <c r="M38" s="337"/>
      <c r="N38" s="69"/>
      <c r="O38" s="69" t="str">
        <f>IF(M38="","",VLOOKUP(M38,個人番号,名簿!$D$1,FALSE))</f>
        <v/>
      </c>
      <c r="P38" s="69" t="str">
        <f>IF(M38="","",VLOOKUP(M38,個人番号,名簿!$E$1,FALSE))</f>
        <v/>
      </c>
      <c r="Q38" s="65" t="str">
        <f>IF(M38="","",VLOOKUP(M38,個人番号,名簿!$H$1,FALSE))</f>
        <v/>
      </c>
      <c r="R38" s="69" t="str">
        <f>IF(M38="","",VLOOKUP(M38,個人番号,名簿!$F$1,FALSE))</f>
        <v/>
      </c>
      <c r="S38" s="341"/>
      <c r="T38" s="167" t="str">
        <f>IF(M38="","",VLOOKUP(M38,個人番号,名簿!$J$1,FALSE))</f>
        <v/>
      </c>
      <c r="U38" s="86" t="str">
        <f>IF(M38="","",VLOOKUP(M38,個人番号,名簿!$I$1,FALSE))</f>
        <v/>
      </c>
    </row>
    <row r="39" spans="1:21" ht="27.6" customHeight="1">
      <c r="A39" s="136"/>
      <c r="B39" s="83"/>
      <c r="C39" s="69"/>
      <c r="D39" s="69" t="str">
        <f>IF(B39="","",VLOOKUP(B39,個人番号,名簿!$D$1,FALSE))</f>
        <v/>
      </c>
      <c r="E39" s="69" t="str">
        <f>IF(B39="","",VLOOKUP(B39,個人番号,名簿!$E$1,FALSE))</f>
        <v/>
      </c>
      <c r="F39" s="65" t="str">
        <f>IF(B39="","",VLOOKUP(B39,個人番号,名簿!$H$1,FALSE))</f>
        <v/>
      </c>
      <c r="G39" s="69" t="str">
        <f>IF(B39="","",VLOOKUP(B39,個人番号,名簿!$F$1,FALSE))</f>
        <v/>
      </c>
      <c r="H39" s="133"/>
      <c r="I39" s="167" t="str">
        <f>IF(B39="","",VLOOKUP(B39,個人番号,名簿!$J$1,FALSE))</f>
        <v/>
      </c>
      <c r="J39" s="86" t="str">
        <f>IF(B39="","",VLOOKUP(B39,個人番号,名簿!$I$1,FALSE))</f>
        <v/>
      </c>
      <c r="L39" s="336"/>
      <c r="M39" s="337"/>
      <c r="N39" s="69"/>
      <c r="O39" s="69" t="str">
        <f>IF(M39="","",VLOOKUP(M39,個人番号,名簿!$D$1,FALSE))</f>
        <v/>
      </c>
      <c r="P39" s="69" t="str">
        <f>IF(M39="","",VLOOKUP(M39,個人番号,名簿!$E$1,FALSE))</f>
        <v/>
      </c>
      <c r="Q39" s="65" t="str">
        <f>IF(M39="","",VLOOKUP(M39,個人番号,名簿!$H$1,FALSE))</f>
        <v/>
      </c>
      <c r="R39" s="69" t="str">
        <f>IF(M39="","",VLOOKUP(M39,個人番号,名簿!$F$1,FALSE))</f>
        <v/>
      </c>
      <c r="S39" s="341"/>
      <c r="T39" s="167" t="str">
        <f>IF(M39="","",VLOOKUP(M39,個人番号,名簿!$J$1,FALSE))</f>
        <v/>
      </c>
      <c r="U39" s="86" t="str">
        <f>IF(M39="","",VLOOKUP(M39,個人番号,名簿!$I$1,FALSE))</f>
        <v/>
      </c>
    </row>
    <row r="40" spans="1:21" ht="27.6" customHeight="1" thickBot="1">
      <c r="A40" s="136"/>
      <c r="B40" s="83"/>
      <c r="C40" s="69"/>
      <c r="D40" s="69" t="str">
        <f>IF(B40="","",VLOOKUP(B40,個人番号,名簿!$D$1,FALSE))</f>
        <v/>
      </c>
      <c r="E40" s="69" t="str">
        <f>IF(B40="","",VLOOKUP(B40,個人番号,名簿!$E$1,FALSE))</f>
        <v/>
      </c>
      <c r="F40" s="65" t="str">
        <f>IF(B40="","",VLOOKUP(B40,個人番号,名簿!$H$1,FALSE))</f>
        <v/>
      </c>
      <c r="G40" s="69" t="str">
        <f>IF(B40="","",VLOOKUP(B40,個人番号,名簿!$F$1,FALSE))</f>
        <v/>
      </c>
      <c r="H40" s="133"/>
      <c r="I40" s="167" t="str">
        <f>IF(B40="","",VLOOKUP(B40,個人番号,名簿!$J$1,FALSE))</f>
        <v/>
      </c>
      <c r="J40" s="86" t="str">
        <f>IF(B40="","",VLOOKUP(B40,個人番号,名簿!$I$1,FALSE))</f>
        <v/>
      </c>
      <c r="L40" s="338"/>
      <c r="M40" s="339"/>
      <c r="N40" s="70"/>
      <c r="O40" s="70" t="str">
        <f>IF(M40="","",VLOOKUP(M40,個人番号,名簿!$D$1,FALSE))</f>
        <v/>
      </c>
      <c r="P40" s="70" t="str">
        <f>IF(M40="","",VLOOKUP(M40,個人番号,名簿!$E$1,FALSE))</f>
        <v/>
      </c>
      <c r="Q40" s="65" t="str">
        <f>IF(M40="","",VLOOKUP(M40,個人番号,名簿!$H$1,FALSE))</f>
        <v/>
      </c>
      <c r="R40" s="70" t="str">
        <f>IF(M40="","",VLOOKUP(M40,個人番号,名簿!$F$1,FALSE))</f>
        <v/>
      </c>
      <c r="S40" s="342"/>
      <c r="T40" s="168" t="str">
        <f>IF(M40="","",VLOOKUP(M40,個人番号,名簿!$J$1,FALSE))</f>
        <v/>
      </c>
      <c r="U40" s="87" t="str">
        <f>IF(M40="","",VLOOKUP(M40,個人番号,名簿!$I$1,FALSE))</f>
        <v/>
      </c>
    </row>
    <row r="41" spans="1:21" ht="27.6" customHeight="1">
      <c r="A41" s="136"/>
      <c r="B41" s="83"/>
      <c r="C41" s="69"/>
      <c r="D41" s="69" t="str">
        <f>IF(B41="","",VLOOKUP(B41,個人番号,名簿!$D$1,FALSE))</f>
        <v/>
      </c>
      <c r="E41" s="69" t="str">
        <f>IF(B41="","",VLOOKUP(B41,個人番号,名簿!$E$1,FALSE))</f>
        <v/>
      </c>
      <c r="F41" s="65" t="str">
        <f>IF(B41="","",VLOOKUP(B41,個人番号,名簿!$H$1,FALSE))</f>
        <v/>
      </c>
      <c r="G41" s="69" t="str">
        <f>IF(B41="","",VLOOKUP(B41,個人番号,名簿!$F$1,FALSE))</f>
        <v/>
      </c>
      <c r="H41" s="133"/>
      <c r="I41" s="167" t="str">
        <f>IF(B41="","",VLOOKUP(B41,個人番号,名簿!$J$1,FALSE))</f>
        <v/>
      </c>
      <c r="J41" s="86" t="str">
        <f>IF(B41="","",VLOOKUP(B41,個人番号,名簿!$I$1,FALSE))</f>
        <v/>
      </c>
      <c r="L41" s="284" t="s">
        <v>959</v>
      </c>
      <c r="M41" s="285"/>
      <c r="N41" s="285"/>
      <c r="O41" s="285"/>
      <c r="P41" s="285"/>
      <c r="Q41" s="285"/>
      <c r="R41" s="285"/>
      <c r="S41" s="285"/>
      <c r="T41" s="286"/>
      <c r="U41" s="286"/>
    </row>
    <row r="42" spans="1:21" ht="27.6" customHeight="1">
      <c r="A42" s="136"/>
      <c r="B42" s="83"/>
      <c r="C42" s="69"/>
      <c r="D42" s="69" t="str">
        <f>IF(B42="","",VLOOKUP(B42,個人番号,名簿!$D$1,FALSE))</f>
        <v/>
      </c>
      <c r="E42" s="69" t="str">
        <f>IF(B42="","",VLOOKUP(B42,個人番号,名簿!$E$1,FALSE))</f>
        <v/>
      </c>
      <c r="F42" s="65" t="str">
        <f>IF(B42="","",VLOOKUP(B42,個人番号,名簿!$H$1,FALSE))</f>
        <v/>
      </c>
      <c r="G42" s="69" t="str">
        <f>IF(B42="","",VLOOKUP(B42,個人番号,名簿!$F$1,FALSE))</f>
        <v/>
      </c>
      <c r="H42" s="133"/>
      <c r="I42" s="167" t="str">
        <f>IF(B42="","",VLOOKUP(B42,個人番号,名簿!$J$1,FALSE))</f>
        <v/>
      </c>
      <c r="J42" s="86" t="str">
        <f>IF(B42="","",VLOOKUP(B42,個人番号,名簿!$I$1,FALSE))</f>
        <v/>
      </c>
      <c r="L42" s="286"/>
      <c r="M42" s="286"/>
      <c r="N42" s="286"/>
      <c r="O42" s="286"/>
      <c r="P42" s="286"/>
      <c r="Q42" s="286"/>
      <c r="R42" s="286"/>
      <c r="S42" s="286"/>
      <c r="T42" s="286"/>
      <c r="U42" s="286"/>
    </row>
    <row r="43" spans="1:21" ht="27.6" customHeight="1">
      <c r="A43" s="136"/>
      <c r="B43" s="83"/>
      <c r="C43" s="69"/>
      <c r="D43" s="69" t="str">
        <f>IF(B43="","",VLOOKUP(B43,個人番号,名簿!$D$1,FALSE))</f>
        <v/>
      </c>
      <c r="E43" s="69" t="str">
        <f>IF(B43="","",VLOOKUP(B43,個人番号,名簿!$E$1,FALSE))</f>
        <v/>
      </c>
      <c r="F43" s="65" t="str">
        <f>IF(B43="","",VLOOKUP(B43,個人番号,名簿!$H$1,FALSE))</f>
        <v/>
      </c>
      <c r="G43" s="69" t="str">
        <f>IF(B43="","",VLOOKUP(B43,個人番号,名簿!$F$1,FALSE))</f>
        <v/>
      </c>
      <c r="H43" s="133"/>
      <c r="I43" s="167" t="str">
        <f>IF(B43="","",VLOOKUP(B43,個人番号,名簿!$J$1,FALSE))</f>
        <v/>
      </c>
      <c r="J43" s="86" t="str">
        <f>IF(B43="","",VLOOKUP(B43,個人番号,名簿!$I$1,FALSE))</f>
        <v/>
      </c>
      <c r="L43" s="286"/>
      <c r="M43" s="286"/>
      <c r="N43" s="286"/>
      <c r="O43" s="286"/>
      <c r="P43" s="286"/>
      <c r="Q43" s="286"/>
      <c r="R43" s="286"/>
      <c r="S43" s="286"/>
      <c r="T43" s="286"/>
      <c r="U43" s="286"/>
    </row>
    <row r="44" spans="1:21" ht="27.6" customHeight="1">
      <c r="A44" s="136"/>
      <c r="B44" s="83"/>
      <c r="C44" s="69"/>
      <c r="D44" s="69" t="str">
        <f>IF(B44="","",VLOOKUP(B44,個人番号,名簿!$D$1,FALSE))</f>
        <v/>
      </c>
      <c r="E44" s="69" t="str">
        <f>IF(B44="","",VLOOKUP(B44,個人番号,名簿!$E$1,FALSE))</f>
        <v/>
      </c>
      <c r="F44" s="65" t="str">
        <f>IF(B44="","",VLOOKUP(B44,個人番号,名簿!$H$1,FALSE))</f>
        <v/>
      </c>
      <c r="G44" s="69" t="str">
        <f>IF(B44="","",VLOOKUP(B44,個人番号,名簿!$F$1,FALSE))</f>
        <v/>
      </c>
      <c r="H44" s="133"/>
      <c r="I44" s="167" t="str">
        <f>IF(B44="","",VLOOKUP(B44,個人番号,名簿!$J$1,FALSE))</f>
        <v/>
      </c>
      <c r="J44" s="86" t="str">
        <f>IF(B44="","",VLOOKUP(B44,個人番号,名簿!$I$1,FALSE))</f>
        <v/>
      </c>
      <c r="M44" s="268" t="s">
        <v>1270</v>
      </c>
      <c r="N44" s="268"/>
      <c r="O44" s="269" t="str">
        <f>$B$4</f>
        <v/>
      </c>
      <c r="P44" s="269"/>
      <c r="Q44" s="269"/>
      <c r="R44" s="269"/>
      <c r="S44" s="269"/>
      <c r="T44" s="89"/>
      <c r="U44" s="89"/>
    </row>
    <row r="45" spans="1:21" ht="27.6" customHeight="1">
      <c r="A45" s="136"/>
      <c r="B45" s="83"/>
      <c r="C45" s="69"/>
      <c r="D45" s="69" t="str">
        <f>IF(B45="","",VLOOKUP(B45,個人番号,名簿!$D$1,FALSE))</f>
        <v/>
      </c>
      <c r="E45" s="69" t="str">
        <f>IF(B45="","",VLOOKUP(B45,個人番号,名簿!$E$1,FALSE))</f>
        <v/>
      </c>
      <c r="F45" s="65" t="str">
        <f>IF(B45="","",VLOOKUP(B45,個人番号,名簿!$H$1,FALSE))</f>
        <v/>
      </c>
      <c r="G45" s="69" t="str">
        <f>IF(B45="","",VLOOKUP(B45,個人番号,名簿!$F$1,FALSE))</f>
        <v/>
      </c>
      <c r="H45" s="133"/>
      <c r="I45" s="167" t="str">
        <f>IF(B45="","",VLOOKUP(B45,個人番号,名簿!$J$1,FALSE))</f>
        <v/>
      </c>
      <c r="J45" s="86" t="str">
        <f>IF(B45="","",VLOOKUP(B45,個人番号,名簿!$I$1,FALSE))</f>
        <v/>
      </c>
      <c r="M45" s="268" t="s">
        <v>355</v>
      </c>
      <c r="N45" s="268"/>
      <c r="O45" s="269" t="str">
        <f>名簿!$M$8</f>
        <v/>
      </c>
      <c r="P45" s="269"/>
      <c r="Q45" s="269"/>
      <c r="R45" s="269"/>
      <c r="S45" s="269"/>
      <c r="T45" s="89"/>
      <c r="U45" s="89"/>
    </row>
    <row r="46" spans="1:21" ht="27.6" customHeight="1" thickBot="1">
      <c r="A46" s="137"/>
      <c r="B46" s="84"/>
      <c r="C46" s="70"/>
      <c r="D46" s="70" t="str">
        <f>IF(B46="","",VLOOKUP(B46,個人番号,名簿!$D$1,FALSE))</f>
        <v/>
      </c>
      <c r="E46" s="70" t="str">
        <f>IF(B46="","",VLOOKUP(B46,個人番号,名簿!$E$1,FALSE))</f>
        <v/>
      </c>
      <c r="F46" s="66" t="str">
        <f>IF(B46="","",VLOOKUP(B46,個人番号,名簿!$H$1,FALSE))</f>
        <v/>
      </c>
      <c r="G46" s="70" t="str">
        <f>IF(B46="","",VLOOKUP(B46,個人番号,名簿!$F$1,FALSE))</f>
        <v/>
      </c>
      <c r="H46" s="134"/>
      <c r="I46" s="168" t="str">
        <f>IF(B46="","",VLOOKUP(B46,個人番号,名簿!$J$1,FALSE))</f>
        <v/>
      </c>
      <c r="J46" s="87" t="str">
        <f>IF(B46="","",VLOOKUP(B46,個人番号,名簿!$I$1,FALSE))</f>
        <v/>
      </c>
      <c r="M46" s="268" t="s">
        <v>344</v>
      </c>
      <c r="N46" s="268"/>
      <c r="O46" s="269" t="str">
        <f>名簿!$M$11</f>
        <v/>
      </c>
      <c r="P46" s="269"/>
      <c r="Q46" s="269"/>
      <c r="R46" s="269"/>
      <c r="S46" s="269"/>
      <c r="T46" s="89"/>
      <c r="U46" s="89"/>
    </row>
    <row r="47" spans="1:21" ht="27.6" customHeight="1" thickBot="1">
      <c r="N47" s="309">
        <f ca="1">NOW()</f>
        <v>46031.591543171293</v>
      </c>
      <c r="O47" s="309"/>
      <c r="P47" s="309"/>
    </row>
    <row r="48" spans="1:21" ht="27.6" customHeight="1" thickBot="1">
      <c r="D48" s="305" t="s">
        <v>1030</v>
      </c>
      <c r="E48" s="306"/>
      <c r="F48" s="306"/>
      <c r="G48" s="306"/>
      <c r="H48" s="306"/>
      <c r="I48" s="306"/>
      <c r="J48" s="306"/>
      <c r="K48" s="306"/>
      <c r="L48" s="307"/>
      <c r="N48" s="140"/>
      <c r="O48" s="140"/>
      <c r="P48" s="140"/>
    </row>
    <row r="49" spans="1:21" ht="27.6" customHeight="1" thickBot="1">
      <c r="A49" s="103" t="s">
        <v>962</v>
      </c>
      <c r="B49" s="104" t="s">
        <v>670</v>
      </c>
      <c r="C49" s="139" t="s">
        <v>967</v>
      </c>
      <c r="D49" s="322"/>
      <c r="E49" s="323"/>
      <c r="F49" s="323"/>
      <c r="G49" s="324"/>
      <c r="H49" s="325"/>
      <c r="I49" s="323"/>
      <c r="J49" s="323"/>
      <c r="K49" s="323"/>
      <c r="L49" s="326"/>
    </row>
    <row r="50" spans="1:21" ht="27.6" customHeight="1" thickBot="1">
      <c r="A50" s="101" t="s">
        <v>346</v>
      </c>
      <c r="B50" s="102">
        <f>INT(SUMPRODUCT(1/SUBSTITUTE(COUNTIF(B7:B46,B7:B46),0,100)))</f>
        <v>0</v>
      </c>
      <c r="C50" s="129">
        <f>COUNTA(B7:B46)</f>
        <v>0</v>
      </c>
      <c r="D50" s="327"/>
      <c r="E50" s="328"/>
      <c r="F50" s="328"/>
      <c r="G50" s="329"/>
      <c r="H50" s="330"/>
      <c r="I50" s="328"/>
      <c r="J50" s="328"/>
      <c r="K50" s="328"/>
      <c r="L50" s="331"/>
      <c r="O50" s="106"/>
      <c r="P50" s="318"/>
      <c r="Q50" s="318"/>
      <c r="R50" s="318"/>
      <c r="S50" s="318"/>
      <c r="T50" s="166"/>
      <c r="U50" s="89"/>
    </row>
    <row r="51" spans="1:21" ht="27.6" customHeight="1">
      <c r="A51" s="97" t="s">
        <v>347</v>
      </c>
      <c r="B51" s="99">
        <f>INT(SUMPRODUCT(1/SUBSTITUTE(COUNTIF(M7:M40,M7:M40),0,100)))</f>
        <v>0</v>
      </c>
      <c r="C51" s="69">
        <f>COUNTA(M7:M40)</f>
        <v>0</v>
      </c>
      <c r="D51" s="310" t="str">
        <f>IF(C52=0," のべ種目数　　　種目× "&amp;設定!$F$40&amp;"  円　＝　                 　円","のべ種目数　"&amp;C52&amp;"　種目×　"&amp;設定!$F$40&amp;"　円　＝　"&amp;C53&amp;"　円")</f>
        <v xml:space="preserve"> のべ種目数　　　種目× 1300  円　＝　                 　円</v>
      </c>
      <c r="E51" s="311"/>
      <c r="F51" s="311"/>
      <c r="G51" s="311"/>
      <c r="H51" s="311"/>
      <c r="I51" s="311"/>
      <c r="J51" s="311"/>
      <c r="K51" s="311"/>
      <c r="L51" s="312"/>
    </row>
    <row r="52" spans="1:21" ht="27.6" customHeight="1" thickBot="1">
      <c r="A52" s="98" t="s">
        <v>352</v>
      </c>
      <c r="B52" s="100">
        <f>SUM(B50:B51)</f>
        <v>0</v>
      </c>
      <c r="C52" s="70">
        <f>SUM(C50:C51)</f>
        <v>0</v>
      </c>
      <c r="D52" s="276" t="str">
        <f>IF(C54=0,"合計金額　　　            　円","合計　"&amp;C54&amp;"　円")</f>
        <v>合計金額　　　            　円</v>
      </c>
      <c r="E52" s="276"/>
      <c r="F52" s="276"/>
      <c r="G52" s="276"/>
      <c r="H52" s="276"/>
      <c r="I52" s="276"/>
      <c r="J52" s="276"/>
      <c r="K52" s="276"/>
      <c r="L52" s="277"/>
      <c r="O52" s="106" t="s">
        <v>910</v>
      </c>
      <c r="P52" s="332"/>
      <c r="Q52" s="332"/>
      <c r="R52" s="332"/>
      <c r="S52" s="332"/>
      <c r="T52" s="333"/>
      <c r="U52" s="107" t="s">
        <v>356</v>
      </c>
    </row>
    <row r="53" spans="1:21" ht="27.6" hidden="1" customHeight="1">
      <c r="A53" s="108"/>
      <c r="B53" s="108"/>
      <c r="C53" s="165">
        <f>C52*設定!$F$40</f>
        <v>0</v>
      </c>
      <c r="O53" s="106" t="s">
        <v>910</v>
      </c>
      <c r="P53" s="267">
        <f>名簿!$Q$2</f>
        <v>0</v>
      </c>
      <c r="Q53" s="267"/>
      <c r="R53" s="267"/>
      <c r="S53" s="267"/>
      <c r="T53" s="234"/>
      <c r="U53" s="107" t="s">
        <v>356</v>
      </c>
    </row>
    <row r="54" spans="1:21" ht="27.6" hidden="1" customHeight="1">
      <c r="A54" s="108"/>
      <c r="B54" s="108"/>
      <c r="C54" s="165">
        <f>SUM(B54,C53)</f>
        <v>0</v>
      </c>
    </row>
    <row r="56" spans="1:21" ht="27" customHeight="1">
      <c r="D56" s="269" t="s">
        <v>1331</v>
      </c>
      <c r="E56" s="269"/>
      <c r="F56" s="269"/>
      <c r="G56" s="269"/>
      <c r="H56" s="269"/>
      <c r="I56" s="269"/>
      <c r="J56" s="269"/>
      <c r="K56" s="269"/>
      <c r="L56" s="269"/>
    </row>
    <row r="57" spans="1:21" ht="27" customHeight="1">
      <c r="D57" s="304"/>
      <c r="E57" s="304"/>
      <c r="F57" s="304"/>
      <c r="G57" s="304"/>
      <c r="H57" s="304"/>
      <c r="I57" s="304"/>
      <c r="J57" s="304"/>
      <c r="K57" s="304"/>
      <c r="L57" s="304"/>
    </row>
    <row r="67" spans="5:13" ht="24" customHeight="1">
      <c r="E67" s="69" t="s">
        <v>1269</v>
      </c>
      <c r="F67" s="69"/>
      <c r="G67" s="269" t="s">
        <v>1268</v>
      </c>
      <c r="H67" s="269"/>
      <c r="I67" s="269"/>
      <c r="J67" s="269"/>
      <c r="K67" s="269" t="s">
        <v>1330</v>
      </c>
      <c r="L67" s="269"/>
      <c r="M67" s="269"/>
    </row>
    <row r="68" spans="5:13" ht="24" customHeight="1">
      <c r="E68" s="244">
        <v>2001</v>
      </c>
      <c r="F68" s="244"/>
      <c r="G68" s="317" t="str">
        <f ca="1">IF($E68="","",VLOOKUP($E68,学校番号,設定!$K$1,FALSE))</f>
        <v>HappinessAC</v>
      </c>
      <c r="H68" s="317"/>
      <c r="I68" s="317"/>
      <c r="J68" s="317"/>
      <c r="K68" s="314" t="str">
        <f ca="1">IF($E68="","",VLOOKUP($E68,学校番号,設定!$J$1,FALSE))</f>
        <v>HappinessAC</v>
      </c>
      <c r="L68" s="315"/>
      <c r="M68" s="316"/>
    </row>
    <row r="69" spans="5:13" ht="24" customHeight="1">
      <c r="E69" s="244">
        <v>2003</v>
      </c>
      <c r="F69" s="244"/>
      <c r="G69" s="317" t="str">
        <f ca="1">IF($E69="","",VLOOKUP($E69,学校番号,設定!$K$1,FALSE))</f>
        <v>横浜AC</v>
      </c>
      <c r="H69" s="317"/>
      <c r="I69" s="317"/>
      <c r="J69" s="317"/>
      <c r="K69" s="314" t="str">
        <f ca="1">IF($E69="","",VLOOKUP($E69,学校番号,設定!$J$1,FALSE))</f>
        <v>横浜AC</v>
      </c>
      <c r="L69" s="315"/>
      <c r="M69" s="316"/>
    </row>
    <row r="70" spans="5:13" ht="24" customHeight="1">
      <c r="E70" s="244">
        <v>2005</v>
      </c>
      <c r="F70" s="244"/>
      <c r="G70" s="317" t="str">
        <f ca="1">IF($E70="","",VLOOKUP($E70,学校番号,設定!$K$1,FALSE))</f>
        <v>NSAA</v>
      </c>
      <c r="H70" s="317"/>
      <c r="I70" s="317"/>
      <c r="J70" s="317"/>
      <c r="K70" s="314" t="str">
        <f ca="1">IF($E70="","",VLOOKUP($E70,学校番号,設定!$J$1,FALSE))</f>
        <v>NSAA</v>
      </c>
      <c r="L70" s="315"/>
      <c r="M70" s="316"/>
    </row>
    <row r="71" spans="5:13" ht="24" customHeight="1">
      <c r="E71" s="244">
        <v>2007</v>
      </c>
      <c r="F71" s="244"/>
      <c r="G71" s="317" t="str">
        <f ca="1">IF($E71="","",VLOOKUP($E71,学校番号,設定!$K$1,FALSE))</f>
        <v>セカンドウィンドAC横浜</v>
      </c>
      <c r="H71" s="317"/>
      <c r="I71" s="317"/>
      <c r="J71" s="317"/>
      <c r="K71" s="314" t="str">
        <f ca="1">IF($E71="","",VLOOKUP($E71,学校番号,設定!$J$1,FALSE))</f>
        <v>SWAC横浜</v>
      </c>
      <c r="L71" s="315"/>
      <c r="M71" s="316"/>
    </row>
    <row r="72" spans="5:13" ht="24" customHeight="1">
      <c r="E72" s="244">
        <v>2009</v>
      </c>
      <c r="F72" s="244"/>
      <c r="G72" s="317" t="str">
        <f ca="1">IF($E72="","",VLOOKUP($E72,学校番号,設定!$K$1,FALSE))</f>
        <v>DeNAランナーズアカデミー</v>
      </c>
      <c r="H72" s="317"/>
      <c r="I72" s="317"/>
      <c r="J72" s="317"/>
      <c r="K72" s="314" t="str">
        <f ca="1">IF($E72="","",VLOOKUP($E72,学校番号,設定!$J$1,FALSE))</f>
        <v>DeNA RA</v>
      </c>
      <c r="L72" s="315"/>
      <c r="M72" s="316"/>
    </row>
    <row r="73" spans="5:13" ht="24" customHeight="1">
      <c r="E73" s="244">
        <v>2011</v>
      </c>
      <c r="F73" s="244"/>
      <c r="G73" s="317" t="str">
        <f ca="1">IF($E73="","",VLOOKUP($E73,学校番号,設定!$K$1,FALSE))</f>
        <v>ベイキッズ横浜</v>
      </c>
      <c r="H73" s="317"/>
      <c r="I73" s="317"/>
      <c r="J73" s="317"/>
      <c r="K73" s="314" t="str">
        <f ca="1">IF($E73="","",VLOOKUP($E73,学校番号,設定!$J$1,FALSE))</f>
        <v>ベイキッズ横浜</v>
      </c>
      <c r="L73" s="315"/>
      <c r="M73" s="316"/>
    </row>
    <row r="74" spans="5:13" ht="24" customHeight="1">
      <c r="E74" s="244">
        <v>2013</v>
      </c>
      <c r="F74" s="244"/>
      <c r="G74" s="317" t="str">
        <f ca="1">IF($E74="","",VLOOKUP($E74,学校番号,設定!$K$1,FALSE))</f>
        <v>レオニダスランニングクラブ神奈川</v>
      </c>
      <c r="H74" s="317"/>
      <c r="I74" s="317"/>
      <c r="J74" s="317"/>
      <c r="K74" s="314" t="str">
        <f ca="1">IF($E74="","",VLOOKUP($E74,学校番号,設定!$J$1,FALSE))</f>
        <v>レオニダスRC</v>
      </c>
      <c r="L74" s="315"/>
      <c r="M74" s="316"/>
    </row>
    <row r="75" spans="5:13" ht="24" customHeight="1">
      <c r="E75" s="244">
        <v>2015</v>
      </c>
      <c r="F75" s="244"/>
      <c r="G75" s="317" t="str">
        <f ca="1">IF($E75="","",VLOOKUP($E75,学校番号,設定!$K$1,FALSE))</f>
        <v>ランベントスポーツスクール</v>
      </c>
      <c r="H75" s="317"/>
      <c r="I75" s="317"/>
      <c r="J75" s="317"/>
      <c r="K75" s="314" t="str">
        <f ca="1">IF($E75="","",VLOOKUP($E75,学校番号,設定!$J$1,FALSE))</f>
        <v>ランベントSS</v>
      </c>
      <c r="L75" s="315"/>
      <c r="M75" s="316"/>
    </row>
    <row r="76" spans="5:13" ht="24" customHeight="1">
      <c r="E76" s="244">
        <v>2017</v>
      </c>
      <c r="F76" s="244"/>
      <c r="G76" s="317" t="str">
        <f ca="1">IF($E76="","",VLOOKUP($E76,学校番号,設定!$K$1,FALSE))</f>
        <v>BEAT AC KANAGAWA</v>
      </c>
      <c r="H76" s="317"/>
      <c r="I76" s="317"/>
      <c r="J76" s="317"/>
      <c r="K76" s="314" t="str">
        <f ca="1">IF($E76="","",VLOOKUP($E76,学校番号,設定!$J$1,FALSE))</f>
        <v>BEAT AC</v>
      </c>
      <c r="L76" s="315"/>
      <c r="M76" s="316"/>
    </row>
    <row r="77" spans="5:13" ht="24" customHeight="1">
      <c r="E77" s="244">
        <v>2019</v>
      </c>
      <c r="F77" s="244"/>
      <c r="G77" s="317" t="str">
        <f ca="1">IF($E77="","",VLOOKUP($E77,学校番号,設定!$K$1,FALSE))</f>
        <v>横浜BW陸上クラブ</v>
      </c>
      <c r="H77" s="317"/>
      <c r="I77" s="317"/>
      <c r="J77" s="317"/>
      <c r="K77" s="314" t="str">
        <f ca="1">IF($E77="","",VLOOKUP($E77,学校番号,設定!$J$1,FALSE))</f>
        <v>横浜BW</v>
      </c>
      <c r="L77" s="315"/>
      <c r="M77" s="316"/>
    </row>
    <row r="78" spans="5:13" ht="24" customHeight="1">
      <c r="E78" s="244">
        <v>2021</v>
      </c>
      <c r="F78" s="244"/>
      <c r="G78" s="317" t="str">
        <f ca="1">IF($E78="","",VLOOKUP($E78,学校番号,設定!$K$1,FALSE))</f>
        <v>あおばAC</v>
      </c>
      <c r="H78" s="317"/>
      <c r="I78" s="317"/>
      <c r="J78" s="317"/>
      <c r="K78" s="314" t="str">
        <f ca="1">IF($E78="","",VLOOKUP($E78,学校番号,設定!$J$1,FALSE))</f>
        <v>あおばAC</v>
      </c>
      <c r="L78" s="315"/>
      <c r="M78" s="316"/>
    </row>
    <row r="79" spans="5:13" ht="24" customHeight="1">
      <c r="E79" s="244">
        <v>2301</v>
      </c>
      <c r="F79" s="244"/>
      <c r="G79" s="317" t="str">
        <f ca="1">IF($E79="","",VLOOKUP($E79,学校番号,設定!$K$1,FALSE))</f>
        <v>生田陸上ジュニア</v>
      </c>
      <c r="H79" s="317"/>
      <c r="I79" s="317"/>
      <c r="J79" s="317"/>
      <c r="K79" s="314" t="str">
        <f ca="1">IF($E79="","",VLOOKUP($E79,学校番号,設定!$J$1,FALSE))</f>
        <v>IRC</v>
      </c>
      <c r="L79" s="315"/>
      <c r="M79" s="316"/>
    </row>
    <row r="80" spans="5:13" ht="24" customHeight="1">
      <c r="E80" s="244">
        <v>2303</v>
      </c>
      <c r="F80" s="244"/>
      <c r="G80" s="317" t="str">
        <f ca="1">IF($E80="","",VLOOKUP($E80,学校番号,設定!$K$1,FALSE))</f>
        <v>K-Elite Racing Team</v>
      </c>
      <c r="H80" s="317"/>
      <c r="I80" s="317"/>
      <c r="J80" s="317"/>
      <c r="K80" s="314" t="str">
        <f ca="1">IF($E80="","",VLOOKUP($E80,学校番号,設定!$J$1,FALSE))</f>
        <v>KERT</v>
      </c>
      <c r="L80" s="315"/>
      <c r="M80" s="316"/>
    </row>
    <row r="81" spans="5:13" ht="24" customHeight="1">
      <c r="E81" s="244">
        <v>2305</v>
      </c>
      <c r="F81" s="244"/>
      <c r="G81" s="317" t="str">
        <f ca="1">IF($E81="","",VLOOKUP($E81,学校番号,設定!$K$1,FALSE))</f>
        <v>川崎陸上スクール</v>
      </c>
      <c r="H81" s="317"/>
      <c r="I81" s="317"/>
      <c r="J81" s="317"/>
      <c r="K81" s="314" t="str">
        <f ca="1">IF($E81="","",VLOOKUP($E81,学校番号,設定!$J$1,FALSE))</f>
        <v>KRS</v>
      </c>
      <c r="L81" s="315"/>
      <c r="M81" s="316"/>
    </row>
    <row r="82" spans="5:13" ht="24" customHeight="1">
      <c r="E82" s="244">
        <v>2307</v>
      </c>
      <c r="F82" s="244"/>
      <c r="G82" s="317" t="str">
        <f ca="1">IF($E82="","",VLOOKUP($E82,学校番号,設定!$K$1,FALSE))</f>
        <v>菅生トラッククラブ</v>
      </c>
      <c r="H82" s="317"/>
      <c r="I82" s="317"/>
      <c r="J82" s="317"/>
      <c r="K82" s="314" t="str">
        <f ca="1">IF($E82="","",VLOOKUP($E82,学校番号,設定!$J$1,FALSE))</f>
        <v>菅生TC</v>
      </c>
      <c r="L82" s="315"/>
      <c r="M82" s="316"/>
    </row>
    <row r="83" spans="5:13" ht="24" customHeight="1">
      <c r="E83" s="244">
        <v>2501</v>
      </c>
      <c r="F83" s="244"/>
      <c r="G83" s="317" t="str">
        <f ca="1">IF($E83="","",VLOOKUP($E83,学校番号,設定!$K$1,FALSE))</f>
        <v>IZA Kamakura AC</v>
      </c>
      <c r="H83" s="317"/>
      <c r="I83" s="317"/>
      <c r="J83" s="317"/>
      <c r="K83" s="314" t="str">
        <f ca="1">IF($E83="","",VLOOKUP($E83,学校番号,設定!$J$1,FALSE))</f>
        <v>IZA K AC</v>
      </c>
      <c r="L83" s="315"/>
      <c r="M83" s="316"/>
    </row>
    <row r="84" spans="5:13" ht="24" customHeight="1">
      <c r="E84" s="244">
        <v>2503</v>
      </c>
      <c r="F84" s="244"/>
      <c r="G84" s="317" t="str">
        <f ca="1">IF($E84="","",VLOOKUP($E84,学校番号,設定!$K$1,FALSE))</f>
        <v>Athlete Club ENDLESS</v>
      </c>
      <c r="H84" s="317"/>
      <c r="I84" s="317"/>
      <c r="J84" s="317"/>
      <c r="K84" s="314" t="str">
        <f ca="1">IF($E84="","",VLOOKUP($E84,学校番号,設定!$J$1,FALSE))</f>
        <v>AC ENDLESS</v>
      </c>
      <c r="L84" s="315"/>
      <c r="M84" s="316"/>
    </row>
    <row r="85" spans="5:13" ht="24" customHeight="1">
      <c r="E85" s="244">
        <v>2505</v>
      </c>
      <c r="F85" s="244"/>
      <c r="G85" s="317" t="str">
        <f ca="1">IF($E85="","",VLOOKUP($E85,学校番号,設定!$K$1,FALSE))</f>
        <v>藤沢AC</v>
      </c>
      <c r="H85" s="317"/>
      <c r="I85" s="317"/>
      <c r="J85" s="317"/>
      <c r="K85" s="314" t="str">
        <f ca="1">IF($E85="","",VLOOKUP($E85,学校番号,設定!$J$1,FALSE))</f>
        <v>藤沢AC</v>
      </c>
      <c r="L85" s="315"/>
      <c r="M85" s="316"/>
    </row>
    <row r="86" spans="5:13" ht="24" customHeight="1">
      <c r="E86" s="244">
        <v>2507</v>
      </c>
      <c r="F86" s="244"/>
      <c r="G86" s="317" t="str">
        <f ca="1">IF($E86="","",VLOOKUP($E86,学校番号,設定!$K$1,FALSE))</f>
        <v>横須賀リトル</v>
      </c>
      <c r="H86" s="317"/>
      <c r="I86" s="317"/>
      <c r="J86" s="317"/>
      <c r="K86" s="314" t="str">
        <f ca="1">IF($E86="","",VLOOKUP($E86,学校番号,設定!$J$1,FALSE))</f>
        <v>横須賀リトル</v>
      </c>
      <c r="L86" s="315"/>
      <c r="M86" s="316"/>
    </row>
    <row r="87" spans="5:13" ht="24" customHeight="1">
      <c r="E87" s="244">
        <v>2601</v>
      </c>
      <c r="F87" s="244"/>
      <c r="G87" s="317" t="str">
        <f ca="1">IF($E87="","",VLOOKUP($E87,学校番号,設定!$K$1,FALSE))</f>
        <v>ﾜｰﾙｳｲﾝﾄﾞAC</v>
      </c>
      <c r="H87" s="317"/>
      <c r="I87" s="317"/>
      <c r="J87" s="317"/>
      <c r="K87" s="314" t="str">
        <f ca="1">IF($E87="","",VLOOKUP($E87,学校番号,設定!$J$1,FALSE))</f>
        <v>ﾜｰﾙｳｲﾝﾄﾞAC</v>
      </c>
      <c r="L87" s="315"/>
      <c r="M87" s="316"/>
    </row>
    <row r="88" spans="5:13" ht="24" customHeight="1">
      <c r="E88" s="244">
        <v>2603</v>
      </c>
      <c r="F88" s="244"/>
      <c r="G88" s="317" t="str">
        <f ca="1">IF($E88="","",VLOOKUP($E88,学校番号,設定!$K$1,FALSE))</f>
        <v>S4</v>
      </c>
      <c r="H88" s="317"/>
      <c r="I88" s="317"/>
      <c r="J88" s="317"/>
      <c r="K88" s="314" t="str">
        <f ca="1">IF($E88="","",VLOOKUP($E88,学校番号,設定!$J$1,FALSE))</f>
        <v>S4</v>
      </c>
      <c r="L88" s="315"/>
      <c r="M88" s="316"/>
    </row>
    <row r="89" spans="5:13" ht="24" customHeight="1">
      <c r="E89" s="244">
        <v>2605</v>
      </c>
      <c r="F89" s="244"/>
      <c r="G89" s="317" t="str">
        <f ca="1">IF($E89="","",VLOOKUP($E89,学校番号,設定!$K$1,FALSE))</f>
        <v>ちはやAC</v>
      </c>
      <c r="H89" s="317"/>
      <c r="I89" s="317"/>
      <c r="J89" s="317"/>
      <c r="K89" s="314" t="str">
        <f ca="1">IF($E89="","",VLOOKUP($E89,学校番号,設定!$J$1,FALSE))</f>
        <v>ちはやAC</v>
      </c>
      <c r="L89" s="315"/>
      <c r="M89" s="316"/>
    </row>
    <row r="90" spans="5:13" ht="24" customHeight="1">
      <c r="E90" s="244">
        <v>2607</v>
      </c>
      <c r="F90" s="244"/>
      <c r="G90" s="317" t="str">
        <f ca="1">IF($E90="","",VLOOKUP($E90,学校番号,設定!$K$1,FALSE))</f>
        <v>SCDアスレチッククラブ</v>
      </c>
      <c r="H90" s="317"/>
      <c r="I90" s="317"/>
      <c r="J90" s="317"/>
      <c r="K90" s="314" t="str">
        <f ca="1">IF($E90="","",VLOOKUP($E90,学校番号,設定!$J$1,FALSE))</f>
        <v>SCD AC</v>
      </c>
      <c r="L90" s="315"/>
      <c r="M90" s="316"/>
    </row>
    <row r="91" spans="5:13" ht="24" customHeight="1">
      <c r="E91" s="244">
        <v>2609</v>
      </c>
      <c r="F91" s="244"/>
      <c r="G91" s="317" t="str">
        <f ca="1">IF($E91="","",VLOOKUP($E91,学校番号,設定!$K$1,FALSE))</f>
        <v>相模原エクスプローマントレーニングクラブ</v>
      </c>
      <c r="H91" s="317"/>
      <c r="I91" s="317"/>
      <c r="J91" s="317"/>
      <c r="K91" s="314" t="str">
        <f ca="1">IF($E91="","",VLOOKUP($E91,学校番号,設定!$J$1,FALSE))</f>
        <v>EXP TC</v>
      </c>
      <c r="L91" s="315"/>
      <c r="M91" s="316"/>
    </row>
    <row r="92" spans="5:13" ht="24" customHeight="1">
      <c r="E92" s="244">
        <v>2611</v>
      </c>
      <c r="F92" s="244"/>
      <c r="G92" s="317" t="str">
        <f ca="1">IF($E92="","",VLOOKUP($E92,学校番号,設定!$K$1,FALSE))</f>
        <v>MGAT</v>
      </c>
      <c r="H92" s="317"/>
      <c r="I92" s="317"/>
      <c r="J92" s="317"/>
      <c r="K92" s="314" t="str">
        <f ca="1">IF($E92="","",VLOOKUP($E92,学校番号,設定!$J$1,FALSE))</f>
        <v>MGAT</v>
      </c>
      <c r="L92" s="315"/>
      <c r="M92" s="316"/>
    </row>
    <row r="93" spans="5:13" ht="24" customHeight="1">
      <c r="E93" s="244">
        <v>2613</v>
      </c>
      <c r="F93" s="244"/>
      <c r="G93" s="317" t="str">
        <f ca="1">IF($E93="","",VLOOKUP($E93,学校番号,設定!$K$1,FALSE))</f>
        <v>BRIGHT ROAD</v>
      </c>
      <c r="H93" s="317"/>
      <c r="I93" s="317"/>
      <c r="J93" s="317"/>
      <c r="K93" s="314" t="str">
        <f ca="1">IF($E93="","",VLOOKUP($E93,学校番号,設定!$J$1,FALSE))</f>
        <v>BRIGHT ROAD</v>
      </c>
      <c r="L93" s="315"/>
      <c r="M93" s="316"/>
    </row>
    <row r="94" spans="5:13" ht="24" customHeight="1">
      <c r="E94" s="244">
        <v>2615</v>
      </c>
      <c r="F94" s="244"/>
      <c r="G94" s="317" t="str">
        <f ca="1">IF($E94="","",VLOOKUP($E94,学校番号,設定!$K$1,FALSE))</f>
        <v>1994海老名Track&amp;Field Club</v>
      </c>
      <c r="H94" s="317"/>
      <c r="I94" s="317"/>
      <c r="J94" s="317"/>
      <c r="K94" s="314" t="str">
        <f ca="1">IF($E94="","",VLOOKUP($E94,学校番号,設定!$J$1,FALSE))</f>
        <v>1994海老名TFC</v>
      </c>
      <c r="L94" s="315"/>
      <c r="M94" s="316"/>
    </row>
    <row r="95" spans="5:13" ht="24" customHeight="1">
      <c r="E95" s="244">
        <v>2701</v>
      </c>
      <c r="F95" s="244"/>
      <c r="G95" s="317" t="str">
        <f ca="1">IF($E95="","",VLOOKUP($E95,学校番号,設定!$K$1,FALSE))</f>
        <v>城山アスレチッククラブ</v>
      </c>
      <c r="H95" s="317"/>
      <c r="I95" s="317"/>
      <c r="J95" s="317"/>
      <c r="K95" s="314" t="str">
        <f ca="1">IF($E95="","",VLOOKUP($E95,学校番号,設定!$J$1,FALSE))</f>
        <v>城山AC</v>
      </c>
      <c r="L95" s="315"/>
      <c r="M95" s="316"/>
    </row>
    <row r="96" spans="5:13" ht="24" customHeight="1">
      <c r="E96" s="244">
        <v>2703</v>
      </c>
      <c r="F96" s="244"/>
      <c r="G96" s="317" t="str">
        <f ca="1">IF($E96="","",VLOOKUP($E96,学校番号,設定!$K$1,FALSE))</f>
        <v>アスレティクス・ジャパン</v>
      </c>
      <c r="H96" s="317"/>
      <c r="I96" s="317"/>
      <c r="J96" s="317"/>
      <c r="K96" s="314" t="str">
        <f ca="1">IF($E96="","",VLOOKUP($E96,学校番号,設定!$J$1,FALSE))</f>
        <v>AJ</v>
      </c>
      <c r="L96" s="315"/>
      <c r="M96" s="316"/>
    </row>
    <row r="97" spans="5:13" ht="24" customHeight="1">
      <c r="E97" s="244"/>
      <c r="F97" s="244"/>
      <c r="G97" s="317" t="str">
        <f>IF($E97="","",VLOOKUP($E97,学校番号,設定!$K$1,FALSE))</f>
        <v/>
      </c>
      <c r="H97" s="317"/>
      <c r="I97" s="317"/>
      <c r="J97" s="317"/>
      <c r="K97" s="314" t="str">
        <f>IF($E97="","",VLOOKUP($E97,学校番号,設定!$J$1,FALSE))</f>
        <v/>
      </c>
      <c r="L97" s="315"/>
      <c r="M97" s="316"/>
    </row>
    <row r="98" spans="5:13" ht="24" customHeight="1">
      <c r="E98" s="244"/>
      <c r="F98" s="244"/>
      <c r="G98" s="317" t="str">
        <f>IF($E98="","",VLOOKUP($E98,学校番号,設定!$K$1,FALSE))</f>
        <v/>
      </c>
      <c r="H98" s="317"/>
      <c r="I98" s="317"/>
      <c r="J98" s="317"/>
      <c r="K98" s="314" t="str">
        <f>IF($E98="","",VLOOKUP($E98,学校番号,設定!$J$1,FALSE))</f>
        <v/>
      </c>
      <c r="L98" s="315"/>
      <c r="M98" s="316"/>
    </row>
    <row r="99" spans="5:13" ht="24" customHeight="1">
      <c r="E99" s="244"/>
      <c r="F99" s="244"/>
      <c r="G99" s="317" t="str">
        <f>IF($E99="","",VLOOKUP($E99,学校番号,設定!$K$1,FALSE))</f>
        <v/>
      </c>
      <c r="H99" s="317"/>
      <c r="I99" s="317"/>
      <c r="J99" s="317"/>
      <c r="K99" s="314" t="str">
        <f>IF($E99="","",VLOOKUP($E99,学校番号,設定!$J$1,FALSE))</f>
        <v/>
      </c>
      <c r="L99" s="315"/>
      <c r="M99" s="316"/>
    </row>
    <row r="100" spans="5:13" ht="24" customHeight="1">
      <c r="E100" s="244"/>
      <c r="F100" s="244"/>
      <c r="G100" s="317" t="str">
        <f>IF($E100="","",VLOOKUP($E100,学校番号,設定!$K$1,FALSE))</f>
        <v/>
      </c>
      <c r="H100" s="317"/>
      <c r="I100" s="317"/>
      <c r="J100" s="317"/>
      <c r="K100" s="314" t="str">
        <f>IF($E100="","",VLOOKUP($E100,学校番号,設定!$J$1,FALSE))</f>
        <v/>
      </c>
      <c r="L100" s="315"/>
      <c r="M100" s="316"/>
    </row>
  </sheetData>
  <mergeCells count="97">
    <mergeCell ref="G88:J88"/>
    <mergeCell ref="G89:J89"/>
    <mergeCell ref="G83:J83"/>
    <mergeCell ref="G84:J84"/>
    <mergeCell ref="G85:J85"/>
    <mergeCell ref="G86:J86"/>
    <mergeCell ref="G87:J87"/>
    <mergeCell ref="G78:J78"/>
    <mergeCell ref="G79:J79"/>
    <mergeCell ref="G80:J80"/>
    <mergeCell ref="G81:J81"/>
    <mergeCell ref="G82:J82"/>
    <mergeCell ref="G73:J73"/>
    <mergeCell ref="G74:J74"/>
    <mergeCell ref="G75:J75"/>
    <mergeCell ref="G76:J76"/>
    <mergeCell ref="G77:J77"/>
    <mergeCell ref="G68:J68"/>
    <mergeCell ref="G69:J69"/>
    <mergeCell ref="G70:J70"/>
    <mergeCell ref="G71:J71"/>
    <mergeCell ref="G72:J72"/>
    <mergeCell ref="M45:N45"/>
    <mergeCell ref="O45:S45"/>
    <mergeCell ref="P1:R1"/>
    <mergeCell ref="S1:U1"/>
    <mergeCell ref="C2:P2"/>
    <mergeCell ref="R2:V2"/>
    <mergeCell ref="B4:J4"/>
    <mergeCell ref="M4:N4"/>
    <mergeCell ref="P4:R4"/>
    <mergeCell ref="W8:Y9"/>
    <mergeCell ref="W11:X11"/>
    <mergeCell ref="L41:U43"/>
    <mergeCell ref="M44:N44"/>
    <mergeCell ref="O44:S44"/>
    <mergeCell ref="M46:N46"/>
    <mergeCell ref="O46:S46"/>
    <mergeCell ref="N47:P47"/>
    <mergeCell ref="D48:L48"/>
    <mergeCell ref="D49:G49"/>
    <mergeCell ref="H49:L49"/>
    <mergeCell ref="P53:S53"/>
    <mergeCell ref="D56:L56"/>
    <mergeCell ref="D57:L57"/>
    <mergeCell ref="D50:G50"/>
    <mergeCell ref="H50:L50"/>
    <mergeCell ref="P50:S50"/>
    <mergeCell ref="D51:L51"/>
    <mergeCell ref="D52:L52"/>
    <mergeCell ref="P52:S52"/>
    <mergeCell ref="G97:J97"/>
    <mergeCell ref="G98:J98"/>
    <mergeCell ref="G99:J99"/>
    <mergeCell ref="G90:J90"/>
    <mergeCell ref="G91:J91"/>
    <mergeCell ref="G92:J92"/>
    <mergeCell ref="G93:J93"/>
    <mergeCell ref="G94:J94"/>
    <mergeCell ref="G100:J100"/>
    <mergeCell ref="K68:M68"/>
    <mergeCell ref="K69:M69"/>
    <mergeCell ref="K70:M70"/>
    <mergeCell ref="K71:M71"/>
    <mergeCell ref="K72:M72"/>
    <mergeCell ref="K73:M73"/>
    <mergeCell ref="K74:M74"/>
    <mergeCell ref="K75:M75"/>
    <mergeCell ref="K76:M76"/>
    <mergeCell ref="K77:M77"/>
    <mergeCell ref="K78:M78"/>
    <mergeCell ref="K79:M79"/>
    <mergeCell ref="K80:M80"/>
    <mergeCell ref="K81:M81"/>
    <mergeCell ref="G95:J95"/>
    <mergeCell ref="K100:M100"/>
    <mergeCell ref="K92:M92"/>
    <mergeCell ref="K93:M93"/>
    <mergeCell ref="K94:M94"/>
    <mergeCell ref="K95:M95"/>
    <mergeCell ref="K96:M96"/>
    <mergeCell ref="G67:J67"/>
    <mergeCell ref="K67:M67"/>
    <mergeCell ref="K97:M97"/>
    <mergeCell ref="K98:M98"/>
    <mergeCell ref="K99:M99"/>
    <mergeCell ref="K87:M87"/>
    <mergeCell ref="K88:M88"/>
    <mergeCell ref="K89:M89"/>
    <mergeCell ref="K90:M90"/>
    <mergeCell ref="K91:M91"/>
    <mergeCell ref="K82:M82"/>
    <mergeCell ref="K83:M83"/>
    <mergeCell ref="K84:M84"/>
    <mergeCell ref="K85:M85"/>
    <mergeCell ref="K86:M86"/>
    <mergeCell ref="G96:J96"/>
  </mergeCells>
  <phoneticPr fontId="1"/>
  <dataValidations count="4">
    <dataValidation type="list" allowBlank="1" showInputMessage="1" showErrorMessage="1" sqref="P4:R4" xr:uid="{00000000-0002-0000-1800-000000000000}">
      <formula1>$X$27:$X$46</formula1>
    </dataValidation>
    <dataValidation type="list" allowBlank="1" showInputMessage="1" showErrorMessage="1" sqref="M4:N4" xr:uid="{00000000-0002-0000-1800-000001000000}">
      <formula1>$W$27:$W$31</formula1>
    </dataValidation>
    <dataValidation type="whole" allowBlank="1" showInputMessage="1" showErrorMessage="1" sqref="H7:H46 S7:S40" xr:uid="{00000000-0002-0000-1800-000002000000}">
      <formula1>0</formula1>
      <formula2>1000000</formula2>
    </dataValidation>
    <dataValidation type="list" allowBlank="1" showInputMessage="1" showErrorMessage="1" sqref="A7:A46 L7:L40" xr:uid="{00000000-0002-0000-1800-000003000000}">
      <formula1>$W$23:$W$25</formula1>
    </dataValidation>
  </dataValidations>
  <printOptions horizontalCentered="1"/>
  <pageMargins left="0.39370078740157483" right="0.39370078740157483" top="0.78740157480314965" bottom="0.39370078740157483" header="0.31496062992125984" footer="0.31496062992125984"/>
  <pageSetup paperSize="9" scale="5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設定</vt:lpstr>
      <vt:lpstr>原本</vt:lpstr>
      <vt:lpstr>注意事項</vt:lpstr>
      <vt:lpstr>名簿</vt:lpstr>
      <vt:lpstr>中学校用</vt:lpstr>
      <vt:lpstr>クラブチーム用</vt:lpstr>
      <vt:lpstr>JO区分</vt:lpstr>
      <vt:lpstr>クラブチーム用!Print_Area</vt:lpstr>
      <vt:lpstr>原本!Print_Area</vt:lpstr>
      <vt:lpstr>中学校用!Print_Area</vt:lpstr>
      <vt:lpstr>注意事項!Print_Area</vt:lpstr>
      <vt:lpstr>学校番号</vt:lpstr>
      <vt:lpstr>県中選標準女子</vt:lpstr>
      <vt:lpstr>県中選標準男子</vt:lpstr>
      <vt:lpstr>個人番号</vt:lpstr>
      <vt:lpstr>種目ＪＯ</vt:lpstr>
      <vt:lpstr>種目県総体</vt:lpstr>
      <vt:lpstr>種目県中選</vt:lpstr>
      <vt:lpstr>種目選抜・通信</vt:lpstr>
      <vt:lpstr>種目中長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dc:creator>
  <cp:lastModifiedBy>洋和 津國</cp:lastModifiedBy>
  <cp:lastPrinted>2023-03-10T01:24:56Z</cp:lastPrinted>
  <dcterms:created xsi:type="dcterms:W3CDTF">2008-01-29T23:27:02Z</dcterms:created>
  <dcterms:modified xsi:type="dcterms:W3CDTF">2026-01-09T05:12:04Z</dcterms:modified>
</cp:coreProperties>
</file>