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D:\神奈川2021\00_神奈川陸協申込書\2021第1回神奈川県記録会\"/>
    </mc:Choice>
  </mc:AlternateContent>
  <xr:revisionPtr revIDLastSave="0" documentId="13_ncr:1_{4D21BF15-DA96-426B-92AB-649EA54FFE89}" xr6:coauthVersionLast="46" xr6:coauthVersionMax="46" xr10:uidLastSave="{00000000-0000-0000-0000-000000000000}"/>
  <bookViews>
    <workbookView xWindow="-120" yWindow="-120" windowWidth="20730" windowHeight="11310" tabRatio="570" activeTab="1" xr2:uid="{00000000-000D-0000-FFFF-FFFF00000000}"/>
  </bookViews>
  <sheets>
    <sheet name="申込方法" sheetId="19" r:id="rId1"/>
    <sheet name="総括申込" sheetId="2" r:id="rId2"/>
    <sheet name="第1回記録会-男子" sheetId="3" r:id="rId3"/>
    <sheet name="第1回記録会-女子" sheetId="4" r:id="rId4"/>
    <sheet name="第1回記録会-ﾘﾚｰ" sheetId="5" r:id="rId5"/>
    <sheet name="コード表" sheetId="17" state="hidden" r:id="rId6"/>
  </sheets>
  <definedNames>
    <definedName name="_1記録会女子">コード表!$D$3:$D$22</definedName>
    <definedName name="_1記録会男子">コード表!$B$3:$B$25</definedName>
    <definedName name="_2記録会女子">コード表!$D$90:$D$103</definedName>
    <definedName name="_2記録会男子">コード表!$B$90:$B$107</definedName>
    <definedName name="_xlnm.Print_Area" localSheetId="0">申込方法!$A$1:$AA$284</definedName>
    <definedName name="_xlnm.Print_Area" localSheetId="1">総括申込!$A$1:$V$35</definedName>
    <definedName name="_xlnm.Print_Area" localSheetId="4">'第1回記録会-ﾘﾚｰ'!$A$1:$L$33</definedName>
    <definedName name="_xlnm.Print_Area" localSheetId="3">'第1回記録会-女子'!$A$5:$AG$54</definedName>
    <definedName name="_xlnm.Print_Area" localSheetId="2">'第1回記録会-男子'!$A$5:$AG$54</definedName>
    <definedName name="_xlnm.Print_Titles" localSheetId="3">'第1回記録会-女子'!$1:$3</definedName>
    <definedName name="_xlnm.Print_Titles" localSheetId="2">'第1回記録会-男子'!$1:$3</definedName>
    <definedName name="ﾘﾚｰﾁｰﾑｺｰﾄﾞ">コード表!$G$22:$G$33</definedName>
    <definedName name="ﾘﾚｰ女子">コード表!$D$130:$D$132</definedName>
    <definedName name="ﾘﾚｰ男子">コード表!$B$130:$B$132</definedName>
    <definedName name="県選女子">コード表!$D$34:$D$59</definedName>
    <definedName name="県選男子">コード表!$B$34:$B$59</definedName>
    <definedName name="国選女子">コード表!$D$66:$D$84</definedName>
    <definedName name="国選男子">コード表!$B$66:$B$81</definedName>
    <definedName name="選手区分">コード表!$G$11:$G$15</definedName>
    <definedName name="団体区分">コード表!$G$3:$G$7</definedName>
    <definedName name="長距離女子">コード表!$D$119:$D$122</definedName>
    <definedName name="長距離男子">コード表!$B$119:$B$121</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04" i="4" l="1"/>
  <c r="AX104" i="4"/>
  <c r="AY103" i="4"/>
  <c r="AX103" i="4"/>
  <c r="AY102" i="4"/>
  <c r="AX102" i="4"/>
  <c r="AY101" i="4"/>
  <c r="AX101" i="4"/>
  <c r="AY100" i="4"/>
  <c r="AX100" i="4"/>
  <c r="AY99" i="4"/>
  <c r="AX99" i="4"/>
  <c r="AY98" i="4"/>
  <c r="AX98" i="4"/>
  <c r="AY97" i="4"/>
  <c r="AX97" i="4"/>
  <c r="AY96" i="4"/>
  <c r="AX96" i="4"/>
  <c r="AY95" i="4"/>
  <c r="AX95" i="4"/>
  <c r="AY94" i="4"/>
  <c r="AX94" i="4"/>
  <c r="AY93" i="4"/>
  <c r="AX93" i="4"/>
  <c r="AY92" i="4"/>
  <c r="AX92" i="4"/>
  <c r="AY91" i="4"/>
  <c r="AX91" i="4"/>
  <c r="AY90" i="4"/>
  <c r="AX90" i="4"/>
  <c r="AY89" i="4"/>
  <c r="AX89" i="4"/>
  <c r="AY88" i="4"/>
  <c r="AX88" i="4"/>
  <c r="AY87" i="4"/>
  <c r="AX87" i="4"/>
  <c r="AY86" i="4"/>
  <c r="AX86" i="4"/>
  <c r="AY85" i="4"/>
  <c r="AX85" i="4"/>
  <c r="AY84" i="4"/>
  <c r="AX84" i="4"/>
  <c r="AY83" i="4"/>
  <c r="AX83" i="4"/>
  <c r="AY82" i="4"/>
  <c r="AX82" i="4"/>
  <c r="AY81" i="4"/>
  <c r="AX81" i="4"/>
  <c r="AY80" i="4"/>
  <c r="AX80" i="4"/>
  <c r="AY79" i="4"/>
  <c r="AX79" i="4"/>
  <c r="AY78" i="4"/>
  <c r="AX78" i="4"/>
  <c r="AY77" i="4"/>
  <c r="AX77" i="4"/>
  <c r="AY76" i="4"/>
  <c r="AX76" i="4"/>
  <c r="AY75" i="4"/>
  <c r="AX75" i="4"/>
  <c r="AY74" i="4"/>
  <c r="AX74" i="4"/>
  <c r="AY73" i="4"/>
  <c r="AX73" i="4"/>
  <c r="AY72" i="4"/>
  <c r="AX72" i="4"/>
  <c r="AY71" i="4"/>
  <c r="AX71" i="4"/>
  <c r="AY70" i="4"/>
  <c r="AX70" i="4"/>
  <c r="AY69" i="4"/>
  <c r="AX69" i="4"/>
  <c r="AY68" i="4"/>
  <c r="AX68" i="4"/>
  <c r="AY67" i="4"/>
  <c r="AX67" i="4"/>
  <c r="AY66" i="4"/>
  <c r="AX66" i="4"/>
  <c r="AY65" i="4"/>
  <c r="AX65" i="4"/>
  <c r="AY64" i="4"/>
  <c r="AX64" i="4"/>
  <c r="AY63" i="4"/>
  <c r="AX63" i="4"/>
  <c r="AY62" i="4"/>
  <c r="AX62" i="4"/>
  <c r="AY61" i="4"/>
  <c r="AX61" i="4"/>
  <c r="AY60" i="4"/>
  <c r="AX60" i="4"/>
  <c r="AY59" i="4"/>
  <c r="AX59" i="4"/>
  <c r="AY58" i="4"/>
  <c r="AX58" i="4"/>
  <c r="AY57" i="4"/>
  <c r="AX57" i="4"/>
  <c r="AY56" i="4"/>
  <c r="AX56" i="4"/>
  <c r="AY55" i="4"/>
  <c r="AX55" i="4"/>
  <c r="AY54" i="4"/>
  <c r="AX54" i="4"/>
  <c r="AY53" i="4"/>
  <c r="AX53" i="4"/>
  <c r="AY52" i="4"/>
  <c r="AX52" i="4"/>
  <c r="AY51" i="4"/>
  <c r="AX51" i="4"/>
  <c r="AY50" i="4"/>
  <c r="AX50" i="4"/>
  <c r="AY49" i="4"/>
  <c r="AX49" i="4"/>
  <c r="AY48" i="4"/>
  <c r="AX48" i="4"/>
  <c r="AY47" i="4"/>
  <c r="AX47" i="4"/>
  <c r="AY46" i="4"/>
  <c r="AX46" i="4"/>
  <c r="AY45" i="4"/>
  <c r="AX45" i="4"/>
  <c r="AY44" i="4"/>
  <c r="AX44" i="4"/>
  <c r="AY43" i="4"/>
  <c r="AX43" i="4"/>
  <c r="AY42" i="4"/>
  <c r="AX42" i="4"/>
  <c r="AY41" i="4"/>
  <c r="AX41" i="4"/>
  <c r="AY40" i="4"/>
  <c r="AX40" i="4"/>
  <c r="AY39" i="4"/>
  <c r="AX39" i="4"/>
  <c r="AY38" i="4"/>
  <c r="AX38" i="4"/>
  <c r="AY37" i="4"/>
  <c r="AX37" i="4"/>
  <c r="AY36" i="4"/>
  <c r="AX36" i="4"/>
  <c r="AY35" i="4"/>
  <c r="AX35" i="4"/>
  <c r="AY34" i="4"/>
  <c r="AX34" i="4"/>
  <c r="AY33" i="4"/>
  <c r="AX33" i="4"/>
  <c r="AY32" i="4"/>
  <c r="AX32" i="4"/>
  <c r="AY31" i="4"/>
  <c r="AX31" i="4"/>
  <c r="AY30" i="4"/>
  <c r="AX30" i="4"/>
  <c r="AY29" i="4"/>
  <c r="AX29" i="4"/>
  <c r="AY28" i="4"/>
  <c r="AX28" i="4"/>
  <c r="AY27" i="4"/>
  <c r="AX27" i="4"/>
  <c r="AY26" i="4"/>
  <c r="AX26" i="4"/>
  <c r="AY25" i="4"/>
  <c r="AX25" i="4"/>
  <c r="AY24" i="4"/>
  <c r="AX24" i="4"/>
  <c r="AY23" i="4"/>
  <c r="AX23" i="4"/>
  <c r="AY22" i="4"/>
  <c r="AX22" i="4"/>
  <c r="AY21" i="4"/>
  <c r="AX21" i="4"/>
  <c r="AY20" i="4"/>
  <c r="AX20" i="4"/>
  <c r="AY19" i="4"/>
  <c r="AX19" i="4"/>
  <c r="AY18" i="4"/>
  <c r="AX18" i="4"/>
  <c r="AY17" i="4"/>
  <c r="AX17" i="4"/>
  <c r="AY16" i="4"/>
  <c r="AX16" i="4"/>
  <c r="AY15" i="4"/>
  <c r="AX15" i="4"/>
  <c r="AY14" i="4"/>
  <c r="AX14" i="4"/>
  <c r="AY13" i="4"/>
  <c r="AX13" i="4"/>
  <c r="AY12" i="4"/>
  <c r="AX12" i="4"/>
  <c r="AY11" i="4"/>
  <c r="AX11" i="4"/>
  <c r="AY10" i="4"/>
  <c r="AX10" i="4"/>
  <c r="AY9" i="4"/>
  <c r="AX9" i="4"/>
  <c r="AY8" i="4"/>
  <c r="AX8" i="4"/>
  <c r="AY7" i="4"/>
  <c r="AX7" i="4"/>
  <c r="AY6" i="4"/>
  <c r="AX6" i="4"/>
  <c r="AX5" i="4"/>
  <c r="AX105" i="4"/>
  <c r="AX107" i="4" s="1"/>
  <c r="S17" i="2" s="1"/>
  <c r="BX16" i="2" s="1"/>
  <c r="AY105" i="4"/>
  <c r="AX7" i="3"/>
  <c r="AY7" i="3"/>
  <c r="AX8" i="3"/>
  <c r="AY8" i="3"/>
  <c r="AX9" i="3"/>
  <c r="AY9" i="3"/>
  <c r="AX10" i="3"/>
  <c r="AY10" i="3"/>
  <c r="AX11" i="3"/>
  <c r="AY11" i="3"/>
  <c r="AX12" i="3"/>
  <c r="AY12" i="3"/>
  <c r="AX13" i="3"/>
  <c r="AY13" i="3"/>
  <c r="AX14" i="3"/>
  <c r="AY14" i="3"/>
  <c r="AX15" i="3"/>
  <c r="AY15" i="3"/>
  <c r="AX16" i="3"/>
  <c r="AY16" i="3"/>
  <c r="AX17" i="3"/>
  <c r="AY17" i="3"/>
  <c r="AX18" i="3"/>
  <c r="AY18" i="3"/>
  <c r="AX19" i="3"/>
  <c r="AY19" i="3"/>
  <c r="AX20" i="3"/>
  <c r="AY20" i="3"/>
  <c r="AX21" i="3"/>
  <c r="AY21" i="3"/>
  <c r="AX22" i="3"/>
  <c r="AY22" i="3"/>
  <c r="AX23" i="3"/>
  <c r="AY23" i="3"/>
  <c r="AX24" i="3"/>
  <c r="AY24" i="3"/>
  <c r="AX25" i="3"/>
  <c r="AY25" i="3"/>
  <c r="AX26" i="3"/>
  <c r="AY26" i="3"/>
  <c r="AX27" i="3"/>
  <c r="AY27" i="3"/>
  <c r="AX28" i="3"/>
  <c r="AY28" i="3"/>
  <c r="AX29" i="3"/>
  <c r="AY29" i="3"/>
  <c r="AX30" i="3"/>
  <c r="AY30" i="3"/>
  <c r="AX31" i="3"/>
  <c r="AY31" i="3"/>
  <c r="AX32" i="3"/>
  <c r="AY32" i="3"/>
  <c r="AX33" i="3"/>
  <c r="AY33" i="3"/>
  <c r="AX34" i="3"/>
  <c r="AY34" i="3"/>
  <c r="AX35" i="3"/>
  <c r="AY35" i="3"/>
  <c r="AX36" i="3"/>
  <c r="AY36" i="3"/>
  <c r="AX37" i="3"/>
  <c r="AY37" i="3"/>
  <c r="AX38" i="3"/>
  <c r="AY38" i="3"/>
  <c r="AX39" i="3"/>
  <c r="AY39" i="3"/>
  <c r="AX40" i="3"/>
  <c r="AY40" i="3"/>
  <c r="AX41" i="3"/>
  <c r="AY41" i="3"/>
  <c r="AX42" i="3"/>
  <c r="AY42" i="3"/>
  <c r="AX43" i="3"/>
  <c r="AY43" i="3"/>
  <c r="AX44" i="3"/>
  <c r="AY44" i="3"/>
  <c r="AX45" i="3"/>
  <c r="AY45" i="3"/>
  <c r="AX46" i="3"/>
  <c r="AY46" i="3"/>
  <c r="AX47" i="3"/>
  <c r="AY47" i="3"/>
  <c r="AX48" i="3"/>
  <c r="AY48" i="3"/>
  <c r="AX49" i="3"/>
  <c r="AY49" i="3"/>
  <c r="AX50" i="3"/>
  <c r="AY50" i="3"/>
  <c r="AX51" i="3"/>
  <c r="AY51" i="3"/>
  <c r="AX52" i="3"/>
  <c r="AY52" i="3"/>
  <c r="AX53" i="3"/>
  <c r="AY53" i="3"/>
  <c r="AX54" i="3"/>
  <c r="AY54" i="3"/>
  <c r="AX55" i="3"/>
  <c r="AY55" i="3"/>
  <c r="AX56" i="3"/>
  <c r="AY56" i="3"/>
  <c r="AX57" i="3"/>
  <c r="AY57" i="3"/>
  <c r="AX58" i="3"/>
  <c r="AY58" i="3"/>
  <c r="AX59" i="3"/>
  <c r="AY59" i="3"/>
  <c r="AX60" i="3"/>
  <c r="AY60" i="3"/>
  <c r="AX61" i="3"/>
  <c r="AY61" i="3"/>
  <c r="AX62" i="3"/>
  <c r="AY62" i="3"/>
  <c r="AX63" i="3"/>
  <c r="AY63" i="3"/>
  <c r="AX64" i="3"/>
  <c r="AY64" i="3"/>
  <c r="AX65" i="3"/>
  <c r="AY65" i="3"/>
  <c r="AX66" i="3"/>
  <c r="AY66" i="3"/>
  <c r="AX67" i="3"/>
  <c r="AY67" i="3"/>
  <c r="AX68" i="3"/>
  <c r="AY68" i="3"/>
  <c r="AX69" i="3"/>
  <c r="AY69" i="3"/>
  <c r="AX70" i="3"/>
  <c r="AY70" i="3"/>
  <c r="AX71" i="3"/>
  <c r="AY71" i="3"/>
  <c r="AX72" i="3"/>
  <c r="AY72" i="3"/>
  <c r="AX73" i="3"/>
  <c r="AY73" i="3"/>
  <c r="AX74" i="3"/>
  <c r="AY74" i="3"/>
  <c r="AX75" i="3"/>
  <c r="AY75" i="3"/>
  <c r="AX76" i="3"/>
  <c r="AY76" i="3"/>
  <c r="AX77" i="3"/>
  <c r="AY77" i="3"/>
  <c r="AX78" i="3"/>
  <c r="AY78" i="3"/>
  <c r="AX79" i="3"/>
  <c r="AY79" i="3"/>
  <c r="AX80" i="3"/>
  <c r="AY80" i="3"/>
  <c r="AX81" i="3"/>
  <c r="AY81" i="3"/>
  <c r="AX82" i="3"/>
  <c r="AY82" i="3"/>
  <c r="AX83" i="3"/>
  <c r="AY83" i="3"/>
  <c r="AX84" i="3"/>
  <c r="AY84" i="3"/>
  <c r="AX85" i="3"/>
  <c r="AY85" i="3"/>
  <c r="AX86" i="3"/>
  <c r="AY86" i="3"/>
  <c r="AX87" i="3"/>
  <c r="AY87" i="3"/>
  <c r="AX88" i="3"/>
  <c r="AY88" i="3"/>
  <c r="AX89" i="3"/>
  <c r="AY89" i="3"/>
  <c r="AX90" i="3"/>
  <c r="AY90" i="3"/>
  <c r="AX91" i="3"/>
  <c r="AY91" i="3"/>
  <c r="AX92" i="3"/>
  <c r="AY92" i="3"/>
  <c r="AX93" i="3"/>
  <c r="AY93" i="3"/>
  <c r="AX94" i="3"/>
  <c r="AY94" i="3"/>
  <c r="AX95" i="3"/>
  <c r="AY95" i="3"/>
  <c r="AX96" i="3"/>
  <c r="AY96" i="3"/>
  <c r="AX97" i="3"/>
  <c r="AY97" i="3"/>
  <c r="AX98" i="3"/>
  <c r="AY98" i="3"/>
  <c r="AX99" i="3"/>
  <c r="AY99" i="3"/>
  <c r="AX100" i="3"/>
  <c r="AY100" i="3"/>
  <c r="AX101" i="3"/>
  <c r="AY101" i="3"/>
  <c r="AX102" i="3"/>
  <c r="AY102" i="3"/>
  <c r="AX103" i="3"/>
  <c r="AY103" i="3"/>
  <c r="AX104" i="3"/>
  <c r="AY104" i="3"/>
  <c r="AX6" i="3"/>
  <c r="AY6" i="3"/>
  <c r="AX5" i="3"/>
  <c r="I3" i="5"/>
  <c r="AA1" i="4"/>
  <c r="AA1" i="3"/>
  <c r="U24" i="2"/>
  <c r="U26" i="2" s="1"/>
  <c r="U25" i="2"/>
  <c r="BZ16" i="2"/>
  <c r="BY16" i="2"/>
  <c r="V26" i="2"/>
  <c r="S26" i="2"/>
  <c r="AY105" i="3"/>
  <c r="AX105" i="3"/>
  <c r="Q6" i="2"/>
  <c r="AX107" i="3" l="1"/>
  <c r="S16" i="2" s="1"/>
  <c r="T16" i="2" s="1"/>
  <c r="T17" i="2"/>
  <c r="F33" i="5"/>
  <c r="F32" i="5"/>
  <c r="F31" i="5"/>
  <c r="F30" i="5"/>
  <c r="F29" i="5"/>
  <c r="F28" i="5"/>
  <c r="F27" i="5"/>
  <c r="F26" i="5"/>
  <c r="F25" i="5"/>
  <c r="F24" i="5"/>
  <c r="F10" i="5"/>
  <c r="F11" i="5"/>
  <c r="F12" i="5"/>
  <c r="F13" i="5"/>
  <c r="F14" i="5"/>
  <c r="F15" i="5"/>
  <c r="F16" i="5"/>
  <c r="F17" i="5"/>
  <c r="F18" i="5"/>
  <c r="BW16" i="2" l="1"/>
  <c r="S18" i="2"/>
  <c r="T18" i="2"/>
  <c r="F5" i="5"/>
  <c r="F9" i="5" s="1"/>
  <c r="AJ107" i="3"/>
  <c r="AU16" i="2" l="1"/>
  <c r="B1" i="3" l="1"/>
  <c r="B1" i="4"/>
  <c r="A2" i="5" l="1"/>
  <c r="BT16" i="2" l="1"/>
  <c r="BG16" i="2"/>
  <c r="G6" i="5"/>
  <c r="AJ107" i="4"/>
  <c r="W1" i="4"/>
  <c r="W1" i="3" l="1"/>
  <c r="G33" i="5" l="1"/>
  <c r="G32" i="5"/>
  <c r="G31" i="5"/>
  <c r="G30" i="5"/>
  <c r="G29" i="5"/>
  <c r="G28" i="5"/>
  <c r="G27" i="5"/>
  <c r="G26" i="5"/>
  <c r="G25" i="5"/>
  <c r="G24" i="5"/>
  <c r="G18" i="5"/>
  <c r="G17" i="5"/>
  <c r="G16" i="5"/>
  <c r="G15" i="5"/>
  <c r="G14" i="5"/>
  <c r="G13" i="5"/>
  <c r="G12" i="5"/>
  <c r="G11" i="5"/>
  <c r="G10" i="5"/>
  <c r="G9" i="5"/>
  <c r="AW16" i="2"/>
  <c r="AV16" i="2"/>
  <c r="AW9" i="2" l="1"/>
  <c r="AV9" i="2"/>
  <c r="AU9" i="2" l="1"/>
  <c r="AS107" i="4" l="1"/>
  <c r="K17" i="2" s="1"/>
  <c r="BQ16" i="2" s="1"/>
  <c r="AT105" i="4"/>
  <c r="AQ105" i="4"/>
  <c r="AN105" i="4"/>
  <c r="AU104" i="4"/>
  <c r="AR104" i="4"/>
  <c r="AO104" i="4"/>
  <c r="AL104" i="4"/>
  <c r="AK104" i="4"/>
  <c r="AI104" i="4"/>
  <c r="AU103" i="4"/>
  <c r="AR103" i="4"/>
  <c r="AO103" i="4"/>
  <c r="AL103" i="4"/>
  <c r="AK103" i="4"/>
  <c r="AI103" i="4"/>
  <c r="AU102" i="4"/>
  <c r="AR102" i="4"/>
  <c r="AO102" i="4"/>
  <c r="AL102" i="4"/>
  <c r="AK102" i="4"/>
  <c r="AS102" i="4" s="1"/>
  <c r="AI102" i="4"/>
  <c r="AU101" i="4"/>
  <c r="AR101" i="4"/>
  <c r="AO101" i="4"/>
  <c r="AL101" i="4"/>
  <c r="AK101" i="4"/>
  <c r="AI101" i="4"/>
  <c r="AU100" i="4"/>
  <c r="AR100" i="4"/>
  <c r="AO100" i="4"/>
  <c r="AL100" i="4"/>
  <c r="AK100" i="4"/>
  <c r="AS100" i="4" s="1"/>
  <c r="AI100" i="4"/>
  <c r="AU99" i="4"/>
  <c r="AR99" i="4"/>
  <c r="AO99" i="4"/>
  <c r="AL99" i="4"/>
  <c r="AK99" i="4"/>
  <c r="AI99" i="4"/>
  <c r="AU98" i="4"/>
  <c r="AR98" i="4"/>
  <c r="AO98" i="4"/>
  <c r="AL98" i="4"/>
  <c r="AK98" i="4"/>
  <c r="AS98" i="4" s="1"/>
  <c r="AI98" i="4"/>
  <c r="AU97" i="4"/>
  <c r="AR97" i="4"/>
  <c r="AO97" i="4"/>
  <c r="AL97" i="4"/>
  <c r="AK97" i="4"/>
  <c r="AI97" i="4"/>
  <c r="AU96" i="4"/>
  <c r="AR96" i="4"/>
  <c r="AO96" i="4"/>
  <c r="AL96" i="4"/>
  <c r="AK96" i="4"/>
  <c r="AS96" i="4" s="1"/>
  <c r="AI96" i="4"/>
  <c r="AU95" i="4"/>
  <c r="AR95" i="4"/>
  <c r="AO95" i="4"/>
  <c r="AL95" i="4"/>
  <c r="AK95" i="4"/>
  <c r="AI95" i="4"/>
  <c r="AU94" i="4"/>
  <c r="AR94" i="4"/>
  <c r="AO94" i="4"/>
  <c r="AL94" i="4"/>
  <c r="AK94" i="4"/>
  <c r="AS94" i="4" s="1"/>
  <c r="AI94" i="4"/>
  <c r="AU93" i="4"/>
  <c r="AR93" i="4"/>
  <c r="AO93" i="4"/>
  <c r="AL93" i="4"/>
  <c r="AK93" i="4"/>
  <c r="AI93" i="4"/>
  <c r="AU92" i="4"/>
  <c r="AR92" i="4"/>
  <c r="AO92" i="4"/>
  <c r="AL92" i="4"/>
  <c r="AK92" i="4"/>
  <c r="AS92" i="4" s="1"/>
  <c r="AI92" i="4"/>
  <c r="AU91" i="4"/>
  <c r="AR91" i="4"/>
  <c r="AO91" i="4"/>
  <c r="AL91" i="4"/>
  <c r="AK91" i="4"/>
  <c r="AI91" i="4"/>
  <c r="AU90" i="4"/>
  <c r="AR90" i="4"/>
  <c r="AO90" i="4"/>
  <c r="AL90" i="4"/>
  <c r="AK90" i="4"/>
  <c r="AS90" i="4" s="1"/>
  <c r="AI90" i="4"/>
  <c r="AU89" i="4"/>
  <c r="AR89" i="4"/>
  <c r="AO89" i="4"/>
  <c r="AL89" i="4"/>
  <c r="AK89" i="4"/>
  <c r="AI89" i="4"/>
  <c r="AU88" i="4"/>
  <c r="AR88" i="4"/>
  <c r="AO88" i="4"/>
  <c r="AL88" i="4"/>
  <c r="AK88" i="4"/>
  <c r="AS88" i="4" s="1"/>
  <c r="AI88" i="4"/>
  <c r="AU87" i="4"/>
  <c r="AR87" i="4"/>
  <c r="AO87" i="4"/>
  <c r="AL87" i="4"/>
  <c r="AK87" i="4"/>
  <c r="AI87" i="4"/>
  <c r="AU86" i="4"/>
  <c r="AR86" i="4"/>
  <c r="AO86" i="4"/>
  <c r="AL86" i="4"/>
  <c r="AK86" i="4"/>
  <c r="AS86" i="4" s="1"/>
  <c r="AI86" i="4"/>
  <c r="AU85" i="4"/>
  <c r="AR85" i="4"/>
  <c r="AO85" i="4"/>
  <c r="AL85" i="4"/>
  <c r="AK85" i="4"/>
  <c r="AI85" i="4"/>
  <c r="AU84" i="4"/>
  <c r="AR84" i="4"/>
  <c r="AO84" i="4"/>
  <c r="AL84" i="4"/>
  <c r="AK84" i="4"/>
  <c r="AS84" i="4" s="1"/>
  <c r="AI84" i="4"/>
  <c r="AU83" i="4"/>
  <c r="AR83" i="4"/>
  <c r="AO83" i="4"/>
  <c r="AL83" i="4"/>
  <c r="AK83" i="4"/>
  <c r="AI83" i="4"/>
  <c r="AU82" i="4"/>
  <c r="AR82" i="4"/>
  <c r="AO82" i="4"/>
  <c r="AL82" i="4"/>
  <c r="AK82" i="4"/>
  <c r="AS82" i="4" s="1"/>
  <c r="AI82" i="4"/>
  <c r="AU81" i="4"/>
  <c r="AR81" i="4"/>
  <c r="AO81" i="4"/>
  <c r="AL81" i="4"/>
  <c r="AK81" i="4"/>
  <c r="AI81" i="4"/>
  <c r="AU80" i="4"/>
  <c r="AR80" i="4"/>
  <c r="AO80" i="4"/>
  <c r="AL80" i="4"/>
  <c r="AK80" i="4"/>
  <c r="AS80" i="4" s="1"/>
  <c r="AI80" i="4"/>
  <c r="AU79" i="4"/>
  <c r="AR79" i="4"/>
  <c r="AO79" i="4"/>
  <c r="AL79" i="4"/>
  <c r="AK79" i="4"/>
  <c r="AI79" i="4"/>
  <c r="AU78" i="4"/>
  <c r="AR78" i="4"/>
  <c r="AO78" i="4"/>
  <c r="AL78" i="4"/>
  <c r="AK78" i="4"/>
  <c r="AS78" i="4" s="1"/>
  <c r="AI78" i="4"/>
  <c r="AU77" i="4"/>
  <c r="AR77" i="4"/>
  <c r="AO77" i="4"/>
  <c r="AL77" i="4"/>
  <c r="AK77" i="4"/>
  <c r="AI77" i="4"/>
  <c r="AU76" i="4"/>
  <c r="AR76" i="4"/>
  <c r="AO76" i="4"/>
  <c r="AL76" i="4"/>
  <c r="AK76" i="4"/>
  <c r="AS76" i="4" s="1"/>
  <c r="AI76" i="4"/>
  <c r="AU75" i="4"/>
  <c r="AR75" i="4"/>
  <c r="AO75" i="4"/>
  <c r="AL75" i="4"/>
  <c r="AK75" i="4"/>
  <c r="AI75" i="4"/>
  <c r="AU74" i="4"/>
  <c r="AR74" i="4"/>
  <c r="AO74" i="4"/>
  <c r="AL74" i="4"/>
  <c r="AK74" i="4"/>
  <c r="AS74" i="4" s="1"/>
  <c r="AI74" i="4"/>
  <c r="AU73" i="4"/>
  <c r="AR73" i="4"/>
  <c r="AO73" i="4"/>
  <c r="AL73" i="4"/>
  <c r="AK73" i="4"/>
  <c r="AI73" i="4"/>
  <c r="AU72" i="4"/>
  <c r="AR72" i="4"/>
  <c r="AO72" i="4"/>
  <c r="AL72" i="4"/>
  <c r="AK72" i="4"/>
  <c r="AS72" i="4" s="1"/>
  <c r="AI72" i="4"/>
  <c r="AU71" i="4"/>
  <c r="AR71" i="4"/>
  <c r="AO71" i="4"/>
  <c r="AL71" i="4"/>
  <c r="AK71" i="4"/>
  <c r="AI71" i="4"/>
  <c r="AU70" i="4"/>
  <c r="AR70" i="4"/>
  <c r="AO70" i="4"/>
  <c r="AL70" i="4"/>
  <c r="AK70" i="4"/>
  <c r="AS70" i="4" s="1"/>
  <c r="AI70" i="4"/>
  <c r="AU69" i="4"/>
  <c r="AR69" i="4"/>
  <c r="AO69" i="4"/>
  <c r="AL69" i="4"/>
  <c r="AK69" i="4"/>
  <c r="AI69" i="4"/>
  <c r="AU68" i="4"/>
  <c r="AR68" i="4"/>
  <c r="AO68" i="4"/>
  <c r="AL68" i="4"/>
  <c r="AK68" i="4"/>
  <c r="AS68" i="4" s="1"/>
  <c r="AI68" i="4"/>
  <c r="AU67" i="4"/>
  <c r="AR67" i="4"/>
  <c r="AO67" i="4"/>
  <c r="AL67" i="4"/>
  <c r="AK67" i="4"/>
  <c r="AI67" i="4"/>
  <c r="AU66" i="4"/>
  <c r="AR66" i="4"/>
  <c r="AO66" i="4"/>
  <c r="AL66" i="4"/>
  <c r="AK66" i="4"/>
  <c r="AS66" i="4" s="1"/>
  <c r="AI66" i="4"/>
  <c r="AU65" i="4"/>
  <c r="AR65" i="4"/>
  <c r="AO65" i="4"/>
  <c r="AL65" i="4"/>
  <c r="AK65" i="4"/>
  <c r="AI65" i="4"/>
  <c r="AU64" i="4"/>
  <c r="AR64" i="4"/>
  <c r="AO64" i="4"/>
  <c r="AL64" i="4"/>
  <c r="AK64" i="4"/>
  <c r="AS64" i="4" s="1"/>
  <c r="AI64" i="4"/>
  <c r="AU63" i="4"/>
  <c r="AR63" i="4"/>
  <c r="AO63" i="4"/>
  <c r="AL63" i="4"/>
  <c r="AK63" i="4"/>
  <c r="AI63" i="4"/>
  <c r="AU62" i="4"/>
  <c r="AR62" i="4"/>
  <c r="AO62" i="4"/>
  <c r="AL62" i="4"/>
  <c r="AK62" i="4"/>
  <c r="AS62" i="4" s="1"/>
  <c r="AI62" i="4"/>
  <c r="AU61" i="4"/>
  <c r="AR61" i="4"/>
  <c r="AO61" i="4"/>
  <c r="AL61" i="4"/>
  <c r="AK61" i="4"/>
  <c r="AI61" i="4"/>
  <c r="AU60" i="4"/>
  <c r="AR60" i="4"/>
  <c r="AO60" i="4"/>
  <c r="AL60" i="4"/>
  <c r="AK60" i="4"/>
  <c r="AS60" i="4" s="1"/>
  <c r="AI60" i="4"/>
  <c r="AU59" i="4"/>
  <c r="AR59" i="4"/>
  <c r="AO59" i="4"/>
  <c r="AL59" i="4"/>
  <c r="AK59" i="4"/>
  <c r="AI59" i="4"/>
  <c r="AU58" i="4"/>
  <c r="AR58" i="4"/>
  <c r="AO58" i="4"/>
  <c r="AL58" i="4"/>
  <c r="AK58" i="4"/>
  <c r="AS58" i="4" s="1"/>
  <c r="AI58" i="4"/>
  <c r="AU57" i="4"/>
  <c r="AR57" i="4"/>
  <c r="AO57" i="4"/>
  <c r="AL57" i="4"/>
  <c r="AK57" i="4"/>
  <c r="AI57" i="4"/>
  <c r="AU56" i="4"/>
  <c r="AR56" i="4"/>
  <c r="AO56" i="4"/>
  <c r="AL56" i="4"/>
  <c r="AK56" i="4"/>
  <c r="AS56" i="4" s="1"/>
  <c r="AI56" i="4"/>
  <c r="AU55" i="4"/>
  <c r="AR55" i="4"/>
  <c r="AO55" i="4"/>
  <c r="AL55" i="4"/>
  <c r="AK55" i="4"/>
  <c r="AI55" i="4"/>
  <c r="AU54" i="4"/>
  <c r="AR54" i="4"/>
  <c r="AO54" i="4"/>
  <c r="AL54" i="4"/>
  <c r="AK54" i="4"/>
  <c r="AS54" i="4" s="1"/>
  <c r="AI54" i="4"/>
  <c r="AU53" i="4"/>
  <c r="AR53" i="4"/>
  <c r="AO53" i="4"/>
  <c r="AL53" i="4"/>
  <c r="AK53" i="4"/>
  <c r="AI53" i="4"/>
  <c r="AU52" i="4"/>
  <c r="AR52" i="4"/>
  <c r="AO52" i="4"/>
  <c r="AL52" i="4"/>
  <c r="AK52" i="4"/>
  <c r="AS52" i="4" s="1"/>
  <c r="AI52" i="4"/>
  <c r="AU51" i="4"/>
  <c r="AR51" i="4"/>
  <c r="AO51" i="4"/>
  <c r="AL51" i="4"/>
  <c r="AK51" i="4"/>
  <c r="AI51" i="4"/>
  <c r="AU50" i="4"/>
  <c r="AR50" i="4"/>
  <c r="AO50" i="4"/>
  <c r="AL50" i="4"/>
  <c r="AK50" i="4"/>
  <c r="AS50" i="4" s="1"/>
  <c r="AI50" i="4"/>
  <c r="AU49" i="4"/>
  <c r="AR49" i="4"/>
  <c r="AO49" i="4"/>
  <c r="AL49" i="4"/>
  <c r="AK49" i="4"/>
  <c r="AI49" i="4"/>
  <c r="AU48" i="4"/>
  <c r="AR48" i="4"/>
  <c r="AO48" i="4"/>
  <c r="AL48" i="4"/>
  <c r="AK48" i="4"/>
  <c r="AS48" i="4" s="1"/>
  <c r="AI48" i="4"/>
  <c r="AU47" i="4"/>
  <c r="AR47" i="4"/>
  <c r="AO47" i="4"/>
  <c r="AL47" i="4"/>
  <c r="AK47" i="4"/>
  <c r="AI47" i="4"/>
  <c r="AU46" i="4"/>
  <c r="AR46" i="4"/>
  <c r="AO46" i="4"/>
  <c r="AL46" i="4"/>
  <c r="AK46" i="4"/>
  <c r="AS46" i="4" s="1"/>
  <c r="AI46" i="4"/>
  <c r="AU45" i="4"/>
  <c r="AR45" i="4"/>
  <c r="AO45" i="4"/>
  <c r="AL45" i="4"/>
  <c r="AK45" i="4"/>
  <c r="AI45" i="4"/>
  <c r="AU44" i="4"/>
  <c r="AR44" i="4"/>
  <c r="AO44" i="4"/>
  <c r="AL44" i="4"/>
  <c r="AK44" i="4"/>
  <c r="AS44" i="4" s="1"/>
  <c r="AI44" i="4"/>
  <c r="AU43" i="4"/>
  <c r="AR43" i="4"/>
  <c r="AO43" i="4"/>
  <c r="AL43" i="4"/>
  <c r="AK43" i="4"/>
  <c r="AI43" i="4"/>
  <c r="AU42" i="4"/>
  <c r="AR42" i="4"/>
  <c r="AO42" i="4"/>
  <c r="AL42" i="4"/>
  <c r="AK42" i="4"/>
  <c r="AS42" i="4" s="1"/>
  <c r="AI42" i="4"/>
  <c r="AU41" i="4"/>
  <c r="AR41" i="4"/>
  <c r="AO41" i="4"/>
  <c r="AL41" i="4"/>
  <c r="AK41" i="4"/>
  <c r="AI41" i="4"/>
  <c r="AU40" i="4"/>
  <c r="AR40" i="4"/>
  <c r="AO40" i="4"/>
  <c r="AL40" i="4"/>
  <c r="AK40" i="4"/>
  <c r="AS40" i="4" s="1"/>
  <c r="AI40" i="4"/>
  <c r="AU39" i="4"/>
  <c r="AR39" i="4"/>
  <c r="AO39" i="4"/>
  <c r="AL39" i="4"/>
  <c r="AK39" i="4"/>
  <c r="AI39" i="4"/>
  <c r="AU38" i="4"/>
  <c r="AR38" i="4"/>
  <c r="AO38" i="4"/>
  <c r="AL38" i="4"/>
  <c r="AK38" i="4"/>
  <c r="AS38" i="4" s="1"/>
  <c r="AI38" i="4"/>
  <c r="AU37" i="4"/>
  <c r="AR37" i="4"/>
  <c r="AO37" i="4"/>
  <c r="AL37" i="4"/>
  <c r="AK37" i="4"/>
  <c r="AI37" i="4"/>
  <c r="AU36" i="4"/>
  <c r="AR36" i="4"/>
  <c r="AO36" i="4"/>
  <c r="AL36" i="4"/>
  <c r="AK36" i="4"/>
  <c r="AS36" i="4" s="1"/>
  <c r="AI36" i="4"/>
  <c r="AU35" i="4"/>
  <c r="AR35" i="4"/>
  <c r="AO35" i="4"/>
  <c r="AL35" i="4"/>
  <c r="AK35" i="4"/>
  <c r="AI35" i="4"/>
  <c r="AU34" i="4"/>
  <c r="AR34" i="4"/>
  <c r="AO34" i="4"/>
  <c r="AL34" i="4"/>
  <c r="AK34" i="4"/>
  <c r="AS34" i="4" s="1"/>
  <c r="AI34" i="4"/>
  <c r="AU33" i="4"/>
  <c r="AR33" i="4"/>
  <c r="AO33" i="4"/>
  <c r="AL33" i="4"/>
  <c r="AK33" i="4"/>
  <c r="AI33" i="4"/>
  <c r="AU32" i="4"/>
  <c r="AR32" i="4"/>
  <c r="AO32" i="4"/>
  <c r="AL32" i="4"/>
  <c r="AK32" i="4"/>
  <c r="AS32" i="4" s="1"/>
  <c r="AI32" i="4"/>
  <c r="AU31" i="4"/>
  <c r="AR31" i="4"/>
  <c r="AO31" i="4"/>
  <c r="AL31" i="4"/>
  <c r="AK31" i="4"/>
  <c r="AI31" i="4"/>
  <c r="AU30" i="4"/>
  <c r="AR30" i="4"/>
  <c r="AO30" i="4"/>
  <c r="AL30" i="4"/>
  <c r="AK30" i="4"/>
  <c r="AS30" i="4" s="1"/>
  <c r="AI30" i="4"/>
  <c r="AU29" i="4"/>
  <c r="AR29" i="4"/>
  <c r="AO29" i="4"/>
  <c r="AL29" i="4"/>
  <c r="AK29" i="4"/>
  <c r="AI29" i="4"/>
  <c r="AU28" i="4"/>
  <c r="AR28" i="4"/>
  <c r="AO28" i="4"/>
  <c r="AL28" i="4"/>
  <c r="AK28" i="4"/>
  <c r="AS28" i="4" s="1"/>
  <c r="AI28" i="4"/>
  <c r="AU27" i="4"/>
  <c r="AR27" i="4"/>
  <c r="AO27" i="4"/>
  <c r="AL27" i="4"/>
  <c r="AK27" i="4"/>
  <c r="AI27" i="4"/>
  <c r="AU26" i="4"/>
  <c r="AR26" i="4"/>
  <c r="AO26" i="4"/>
  <c r="AL26" i="4"/>
  <c r="AK26" i="4"/>
  <c r="AS26" i="4" s="1"/>
  <c r="AI26" i="4"/>
  <c r="AU25" i="4"/>
  <c r="AR25" i="4"/>
  <c r="AO25" i="4"/>
  <c r="AP25" i="4" s="1"/>
  <c r="AL25" i="4"/>
  <c r="AK25" i="4"/>
  <c r="AI25" i="4"/>
  <c r="AU24" i="4"/>
  <c r="AR24" i="4"/>
  <c r="AO24" i="4"/>
  <c r="AL24" i="4"/>
  <c r="AK24" i="4"/>
  <c r="AS24" i="4" s="1"/>
  <c r="AI24" i="4"/>
  <c r="AU23" i="4"/>
  <c r="AR23" i="4"/>
  <c r="AO23" i="4"/>
  <c r="AL23" i="4"/>
  <c r="AK23" i="4"/>
  <c r="AI23" i="4"/>
  <c r="AU22" i="4"/>
  <c r="AR22" i="4"/>
  <c r="AO22" i="4"/>
  <c r="AL22" i="4"/>
  <c r="AK22" i="4"/>
  <c r="AS22" i="4" s="1"/>
  <c r="AI22" i="4"/>
  <c r="AU21" i="4"/>
  <c r="AR21" i="4"/>
  <c r="AO21" i="4"/>
  <c r="AL21" i="4"/>
  <c r="AK21" i="4"/>
  <c r="AI21" i="4"/>
  <c r="AU20" i="4"/>
  <c r="AR20" i="4"/>
  <c r="AO20" i="4"/>
  <c r="AL20" i="4"/>
  <c r="AK20" i="4"/>
  <c r="AS20" i="4" s="1"/>
  <c r="AI20" i="4"/>
  <c r="AU19" i="4"/>
  <c r="AR19" i="4"/>
  <c r="AO19" i="4"/>
  <c r="AP19" i="4" s="1"/>
  <c r="AL19" i="4"/>
  <c r="AK19" i="4"/>
  <c r="AI19" i="4"/>
  <c r="AU18" i="4"/>
  <c r="AR18" i="4"/>
  <c r="AO18" i="4"/>
  <c r="AL18" i="4"/>
  <c r="AK18" i="4"/>
  <c r="AS18" i="4" s="1"/>
  <c r="AI18" i="4"/>
  <c r="AU17" i="4"/>
  <c r="AR17" i="4"/>
  <c r="AO17" i="4"/>
  <c r="AL17" i="4"/>
  <c r="AK17" i="4"/>
  <c r="AI17" i="4"/>
  <c r="AU16" i="4"/>
  <c r="AR16" i="4"/>
  <c r="AO16" i="4"/>
  <c r="AL16" i="4"/>
  <c r="AK16" i="4"/>
  <c r="AS16" i="4" s="1"/>
  <c r="AI16" i="4"/>
  <c r="AU15" i="4"/>
  <c r="AR15" i="4"/>
  <c r="AO15" i="4"/>
  <c r="AP15" i="4" s="1"/>
  <c r="AL15" i="4"/>
  <c r="AK15" i="4"/>
  <c r="AI15" i="4"/>
  <c r="AU14" i="4"/>
  <c r="AR14" i="4"/>
  <c r="AO14" i="4"/>
  <c r="AL14" i="4"/>
  <c r="AK14" i="4"/>
  <c r="AS14" i="4" s="1"/>
  <c r="AI14" i="4"/>
  <c r="AU13" i="4"/>
  <c r="AR13" i="4"/>
  <c r="AO13" i="4"/>
  <c r="AP13" i="4" s="1"/>
  <c r="AL13" i="4"/>
  <c r="AK13" i="4"/>
  <c r="AI13" i="4"/>
  <c r="AU12" i="4"/>
  <c r="AR12" i="4"/>
  <c r="AO12" i="4"/>
  <c r="AL12" i="4"/>
  <c r="AK12" i="4"/>
  <c r="AS12" i="4" s="1"/>
  <c r="AI12" i="4"/>
  <c r="AU11" i="4"/>
  <c r="AR11" i="4"/>
  <c r="AO11" i="4"/>
  <c r="AP11" i="4" s="1"/>
  <c r="AL11" i="4"/>
  <c r="AK11" i="4"/>
  <c r="AI11" i="4"/>
  <c r="AU10" i="4"/>
  <c r="AR10" i="4"/>
  <c r="AO10" i="4"/>
  <c r="AL10" i="4"/>
  <c r="AK10" i="4"/>
  <c r="AS10" i="4" s="1"/>
  <c r="AI10" i="4"/>
  <c r="AU9" i="4"/>
  <c r="AR9" i="4"/>
  <c r="AO9" i="4"/>
  <c r="AP9" i="4" s="1"/>
  <c r="AL9" i="4"/>
  <c r="AK9" i="4"/>
  <c r="AI9" i="4"/>
  <c r="AU8" i="4"/>
  <c r="AR8" i="4"/>
  <c r="AO8" i="4"/>
  <c r="AL8" i="4"/>
  <c r="AK8" i="4"/>
  <c r="AS8" i="4" s="1"/>
  <c r="AI8" i="4"/>
  <c r="AU7" i="4"/>
  <c r="AR7" i="4"/>
  <c r="AO7" i="4"/>
  <c r="AP7" i="4" s="1"/>
  <c r="AL7" i="4"/>
  <c r="AK7" i="4"/>
  <c r="AI7" i="4"/>
  <c r="AU6" i="4"/>
  <c r="AR6" i="4"/>
  <c r="AO6" i="4"/>
  <c r="AL6" i="4"/>
  <c r="AK6" i="4"/>
  <c r="AS6" i="4" s="1"/>
  <c r="AI6" i="4"/>
  <c r="AU5" i="4"/>
  <c r="AR5" i="4"/>
  <c r="AO5" i="4"/>
  <c r="AL5" i="4"/>
  <c r="AK5" i="4"/>
  <c r="AI5" i="4"/>
  <c r="AS7" i="4" l="1"/>
  <c r="AS9" i="4"/>
  <c r="AS11" i="4"/>
  <c r="AS13" i="4"/>
  <c r="AS15" i="4"/>
  <c r="AS17" i="4"/>
  <c r="AS19" i="4"/>
  <c r="AS21" i="4"/>
  <c r="AS23" i="4"/>
  <c r="AS25" i="4"/>
  <c r="AS27" i="4"/>
  <c r="AS29" i="4"/>
  <c r="AS31" i="4"/>
  <c r="AS33" i="4"/>
  <c r="AS35" i="4"/>
  <c r="AS37" i="4"/>
  <c r="AS39" i="4"/>
  <c r="AS41" i="4"/>
  <c r="AS43" i="4"/>
  <c r="AS45" i="4"/>
  <c r="AS47" i="4"/>
  <c r="AS49" i="4"/>
  <c r="AS51" i="4"/>
  <c r="AS53" i="4"/>
  <c r="AS55" i="4"/>
  <c r="AS57" i="4"/>
  <c r="AS59" i="4"/>
  <c r="AS61" i="4"/>
  <c r="AS63" i="4"/>
  <c r="AS65" i="4"/>
  <c r="AS67" i="4"/>
  <c r="AS69" i="4"/>
  <c r="AS71" i="4"/>
  <c r="AS73" i="4"/>
  <c r="AS75" i="4"/>
  <c r="AS77" i="4"/>
  <c r="AS79" i="4"/>
  <c r="AS81" i="4"/>
  <c r="AS83" i="4"/>
  <c r="AS85" i="4"/>
  <c r="AS87" i="4"/>
  <c r="AS89" i="4"/>
  <c r="AS91" i="4"/>
  <c r="AS93" i="4"/>
  <c r="AS95" i="4"/>
  <c r="AS97" i="4"/>
  <c r="AS99" i="4"/>
  <c r="AS101" i="4"/>
  <c r="AS103" i="4"/>
  <c r="AS5" i="4"/>
  <c r="AS104" i="4"/>
  <c r="AP22" i="4"/>
  <c r="AP36" i="4"/>
  <c r="AP38" i="4"/>
  <c r="AP42" i="4"/>
  <c r="AP5" i="4"/>
  <c r="AV6" i="4"/>
  <c r="AV8" i="4"/>
  <c r="AV10" i="4"/>
  <c r="AV12" i="4"/>
  <c r="AV13" i="4"/>
  <c r="AP14" i="4"/>
  <c r="AV15" i="4"/>
  <c r="AP16" i="4"/>
  <c r="AV17" i="4"/>
  <c r="AP18" i="4"/>
  <c r="AV18" i="4"/>
  <c r="AV22" i="4"/>
  <c r="AP23" i="4"/>
  <c r="AV24" i="4"/>
  <c r="AV25" i="4"/>
  <c r="AP26" i="4"/>
  <c r="AV27" i="4"/>
  <c r="AP28" i="4"/>
  <c r="AV29" i="4"/>
  <c r="AP30" i="4"/>
  <c r="AV31" i="4"/>
  <c r="AP32" i="4"/>
  <c r="AV33" i="4"/>
  <c r="AP34" i="4"/>
  <c r="AP35" i="4"/>
  <c r="AV36" i="4"/>
  <c r="AP37" i="4"/>
  <c r="AV38" i="4"/>
  <c r="AP39" i="4"/>
  <c r="AP40" i="4"/>
  <c r="AV5" i="4"/>
  <c r="AP6" i="4"/>
  <c r="AV7" i="4"/>
  <c r="AP8" i="4"/>
  <c r="AV9" i="4"/>
  <c r="AP10" i="4"/>
  <c r="AV11" i="4"/>
  <c r="AP12" i="4"/>
  <c r="AV14" i="4"/>
  <c r="AV16" i="4"/>
  <c r="AP17" i="4"/>
  <c r="AV19" i="4"/>
  <c r="AP20" i="4"/>
  <c r="AV20" i="4"/>
  <c r="AP21" i="4"/>
  <c r="AV21" i="4"/>
  <c r="AV23" i="4"/>
  <c r="AP24" i="4"/>
  <c r="AV26" i="4"/>
  <c r="AP27" i="4"/>
  <c r="AV28" i="4"/>
  <c r="AP29" i="4"/>
  <c r="AV30" i="4"/>
  <c r="AP31" i="4"/>
  <c r="AV32" i="4"/>
  <c r="AP33" i="4"/>
  <c r="AV34" i="4"/>
  <c r="AV35" i="4"/>
  <c r="AV37" i="4"/>
  <c r="AV39" i="4"/>
  <c r="AV40" i="4"/>
  <c r="AP41" i="4"/>
  <c r="AV41" i="4"/>
  <c r="AV42" i="4"/>
  <c r="AP43" i="4"/>
  <c r="AV43" i="4"/>
  <c r="AP44" i="4"/>
  <c r="AV44" i="4"/>
  <c r="AP45" i="4"/>
  <c r="AV45" i="4"/>
  <c r="AP46" i="4"/>
  <c r="AV46" i="4"/>
  <c r="AP47" i="4"/>
  <c r="AV47" i="4"/>
  <c r="AP48" i="4"/>
  <c r="AV48" i="4"/>
  <c r="AP49" i="4"/>
  <c r="AV49" i="4"/>
  <c r="AP50" i="4"/>
  <c r="AV50" i="4"/>
  <c r="AP51" i="4"/>
  <c r="AV51" i="4"/>
  <c r="AP52" i="4"/>
  <c r="AV52" i="4"/>
  <c r="AP53" i="4"/>
  <c r="AV53" i="4"/>
  <c r="AP54" i="4"/>
  <c r="AV54" i="4"/>
  <c r="AP55" i="4"/>
  <c r="AV55" i="4"/>
  <c r="AP56" i="4"/>
  <c r="AV56" i="4"/>
  <c r="AP57" i="4"/>
  <c r="AV57" i="4"/>
  <c r="AP58" i="4"/>
  <c r="AV58" i="4"/>
  <c r="AP59" i="4"/>
  <c r="AV59" i="4"/>
  <c r="AP60" i="4"/>
  <c r="AV60" i="4"/>
  <c r="AP61" i="4"/>
  <c r="AV61" i="4"/>
  <c r="AP62" i="4"/>
  <c r="AV62" i="4"/>
  <c r="AP63" i="4"/>
  <c r="AV63" i="4"/>
  <c r="AP64" i="4"/>
  <c r="AV64" i="4"/>
  <c r="AP65" i="4"/>
  <c r="AV65" i="4"/>
  <c r="AP66" i="4"/>
  <c r="AV66" i="4"/>
  <c r="AP67" i="4"/>
  <c r="AV67" i="4"/>
  <c r="AP68" i="4"/>
  <c r="AV68" i="4"/>
  <c r="AP69" i="4"/>
  <c r="AV69" i="4"/>
  <c r="AP70" i="4"/>
  <c r="AV70" i="4"/>
  <c r="AP71" i="4"/>
  <c r="AV71" i="4"/>
  <c r="AP72" i="4"/>
  <c r="AV72" i="4"/>
  <c r="AP73" i="4"/>
  <c r="AV73" i="4"/>
  <c r="AP74" i="4"/>
  <c r="AV74" i="4"/>
  <c r="AP75" i="4"/>
  <c r="AV75" i="4"/>
  <c r="AP76" i="4"/>
  <c r="AV76" i="4"/>
  <c r="AP77" i="4"/>
  <c r="AV77" i="4"/>
  <c r="AP78" i="4"/>
  <c r="AV78" i="4"/>
  <c r="AP79" i="4"/>
  <c r="AV79" i="4"/>
  <c r="AP80" i="4"/>
  <c r="AV80" i="4"/>
  <c r="AP81" i="4"/>
  <c r="AV81" i="4"/>
  <c r="AP82" i="4"/>
  <c r="AV82" i="4"/>
  <c r="AP83" i="4"/>
  <c r="AV83" i="4"/>
  <c r="AP84" i="4"/>
  <c r="AV84" i="4"/>
  <c r="AP85" i="4"/>
  <c r="AV85" i="4"/>
  <c r="AP86" i="4"/>
  <c r="AV86" i="4"/>
  <c r="AP87" i="4"/>
  <c r="AV87" i="4"/>
  <c r="AP88" i="4"/>
  <c r="AV88" i="4"/>
  <c r="AP89" i="4"/>
  <c r="AV89" i="4"/>
  <c r="AP90" i="4"/>
  <c r="AV90" i="4"/>
  <c r="AP91" i="4"/>
  <c r="AV91" i="4"/>
  <c r="AP92" i="4"/>
  <c r="AV92" i="4"/>
  <c r="AP93" i="4"/>
  <c r="AV93" i="4"/>
  <c r="AP94" i="4"/>
  <c r="AV94" i="4"/>
  <c r="AP95" i="4"/>
  <c r="AV95" i="4"/>
  <c r="AP96" i="4"/>
  <c r="AV96" i="4"/>
  <c r="AP97" i="4"/>
  <c r="AV97" i="4"/>
  <c r="AP98" i="4"/>
  <c r="AV98" i="4"/>
  <c r="AP99" i="4"/>
  <c r="AV99" i="4"/>
  <c r="AP100" i="4"/>
  <c r="AV100" i="4"/>
  <c r="AP101" i="4"/>
  <c r="AV101" i="4"/>
  <c r="AP102" i="4"/>
  <c r="AV102" i="4"/>
  <c r="AP103" i="4"/>
  <c r="AV103" i="4"/>
  <c r="AP104" i="4"/>
  <c r="AV104" i="4"/>
  <c r="AM57" i="4"/>
  <c r="AM65" i="4"/>
  <c r="AM69" i="4"/>
  <c r="AM87" i="4"/>
  <c r="AM97" i="4"/>
  <c r="AM14" i="4"/>
  <c r="AM18" i="4"/>
  <c r="AM22" i="4"/>
  <c r="AM26" i="4"/>
  <c r="AM30" i="4"/>
  <c r="AM102" i="4"/>
  <c r="AM71" i="4"/>
  <c r="AM27" i="4"/>
  <c r="AM43" i="4"/>
  <c r="AM47" i="4"/>
  <c r="AM51" i="4"/>
  <c r="AM55" i="4"/>
  <c r="AM59" i="4"/>
  <c r="AM91" i="4"/>
  <c r="AM95" i="4"/>
  <c r="AM99" i="4"/>
  <c r="AM31" i="4"/>
  <c r="AM74" i="4"/>
  <c r="AM39" i="4"/>
  <c r="AM85" i="4"/>
  <c r="AM42" i="4"/>
  <c r="AM78" i="4"/>
  <c r="AM83" i="4"/>
  <c r="AM46" i="4"/>
  <c r="AM63" i="4"/>
  <c r="AM7" i="4"/>
  <c r="AM11" i="4"/>
  <c r="AM15" i="4"/>
  <c r="AM19" i="4"/>
  <c r="AM23" i="4"/>
  <c r="AM35" i="4"/>
  <c r="AM90" i="4"/>
  <c r="AM38" i="4"/>
  <c r="AM53" i="4"/>
  <c r="AM58" i="4"/>
  <c r="AM75" i="4"/>
  <c r="AM79" i="4"/>
  <c r="AM89" i="4"/>
  <c r="AM8" i="4"/>
  <c r="AM12" i="4"/>
  <c r="AM16" i="4"/>
  <c r="AM20" i="4"/>
  <c r="AM24" i="4"/>
  <c r="AM28" i="4"/>
  <c r="AM32" i="4"/>
  <c r="AM49" i="4"/>
  <c r="AM70" i="4"/>
  <c r="AM81" i="4"/>
  <c r="AM36" i="4"/>
  <c r="AM66" i="4"/>
  <c r="AM77" i="4"/>
  <c r="AM101" i="4"/>
  <c r="AM6" i="4"/>
  <c r="AM10" i="4"/>
  <c r="AM54" i="4"/>
  <c r="AM67" i="4"/>
  <c r="AM86" i="4"/>
  <c r="AM98" i="4"/>
  <c r="AM103" i="4"/>
  <c r="AM9" i="4"/>
  <c r="AM13" i="4"/>
  <c r="AM17" i="4"/>
  <c r="AM21" i="4"/>
  <c r="AM25" i="4"/>
  <c r="AM29" i="4"/>
  <c r="AM34" i="4"/>
  <c r="AM62" i="4"/>
  <c r="AM73" i="4"/>
  <c r="AM94" i="4"/>
  <c r="AO105" i="4"/>
  <c r="AM50" i="4"/>
  <c r="AM61" i="4"/>
  <c r="AM82" i="4"/>
  <c r="AM93" i="4"/>
  <c r="AM84" i="4"/>
  <c r="AM104" i="4"/>
  <c r="AM100" i="4"/>
  <c r="AR105" i="4"/>
  <c r="AM48" i="4"/>
  <c r="AM64" i="4"/>
  <c r="AM80" i="4"/>
  <c r="AM96" i="4"/>
  <c r="AM52" i="4"/>
  <c r="AM68" i="4"/>
  <c r="AM33" i="4"/>
  <c r="AM37" i="4"/>
  <c r="AM41" i="4"/>
  <c r="AM45" i="4"/>
  <c r="AU105" i="4"/>
  <c r="AM40" i="4"/>
  <c r="AM44" i="4"/>
  <c r="AM60" i="4"/>
  <c r="AM76" i="4"/>
  <c r="AM92" i="4"/>
  <c r="AI105" i="4"/>
  <c r="Q17" i="2" s="1"/>
  <c r="AL105" i="4"/>
  <c r="AM56" i="4"/>
  <c r="AM72" i="4"/>
  <c r="AM88" i="4"/>
  <c r="AM5" i="4"/>
  <c r="AR107" i="4"/>
  <c r="J17" i="2" s="1"/>
  <c r="BP16" i="2" s="1"/>
  <c r="O33" i="5"/>
  <c r="O32" i="5"/>
  <c r="O31" i="5"/>
  <c r="O30" i="5"/>
  <c r="O29" i="5"/>
  <c r="O28" i="5"/>
  <c r="O27" i="5"/>
  <c r="O26" i="5"/>
  <c r="O25" i="5"/>
  <c r="O24" i="5"/>
  <c r="O18" i="5"/>
  <c r="O17" i="5"/>
  <c r="O16" i="5"/>
  <c r="O15" i="5"/>
  <c r="O14" i="5"/>
  <c r="O13" i="5"/>
  <c r="O12" i="5"/>
  <c r="O11" i="5"/>
  <c r="O10" i="5"/>
  <c r="O9" i="5"/>
  <c r="AI104" i="3"/>
  <c r="AI103" i="3"/>
  <c r="AI102" i="3"/>
  <c r="AI101" i="3"/>
  <c r="AI100" i="3"/>
  <c r="AI99" i="3"/>
  <c r="AI98" i="3"/>
  <c r="AI97" i="3"/>
  <c r="AI96" i="3"/>
  <c r="AI95" i="3"/>
  <c r="AI94" i="3"/>
  <c r="AI93" i="3"/>
  <c r="AI92" i="3"/>
  <c r="AI91" i="3"/>
  <c r="AI90" i="3"/>
  <c r="AI89" i="3"/>
  <c r="AI88" i="3"/>
  <c r="AI87" i="3"/>
  <c r="AI86" i="3"/>
  <c r="AI85" i="3"/>
  <c r="AI84" i="3"/>
  <c r="AI83" i="3"/>
  <c r="AI82" i="3"/>
  <c r="AI81"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AI41" i="3"/>
  <c r="AI40" i="3"/>
  <c r="AI39" i="3"/>
  <c r="AI38" i="3"/>
  <c r="AI37" i="3"/>
  <c r="AI36" i="3"/>
  <c r="AI35" i="3"/>
  <c r="AI34" i="3"/>
  <c r="AI33" i="3"/>
  <c r="AI32" i="3"/>
  <c r="AI31" i="3"/>
  <c r="AI30" i="3"/>
  <c r="AI29" i="3"/>
  <c r="AI28" i="3"/>
  <c r="AI27" i="3"/>
  <c r="AI26" i="3"/>
  <c r="AI25" i="3"/>
  <c r="AI24" i="3"/>
  <c r="AI23" i="3"/>
  <c r="AI22" i="3"/>
  <c r="AI21" i="3"/>
  <c r="AI20" i="3"/>
  <c r="AI19" i="3"/>
  <c r="AI18" i="3"/>
  <c r="AI17" i="3"/>
  <c r="AI16" i="3"/>
  <c r="AI15" i="3"/>
  <c r="AI14" i="3"/>
  <c r="AI13" i="3"/>
  <c r="AI12" i="3"/>
  <c r="AI11" i="3"/>
  <c r="AI10" i="3"/>
  <c r="AI9" i="3"/>
  <c r="AI8" i="3"/>
  <c r="AI7" i="3"/>
  <c r="AI6" i="3"/>
  <c r="AI5" i="3"/>
  <c r="AS107" i="3"/>
  <c r="K16" i="2" s="1"/>
  <c r="BF16" i="2" s="1"/>
  <c r="AT105" i="3"/>
  <c r="AQ105" i="3"/>
  <c r="AN105" i="3"/>
  <c r="AU104" i="3"/>
  <c r="AR104" i="3"/>
  <c r="AO104" i="3"/>
  <c r="AL104" i="3"/>
  <c r="AK104" i="3"/>
  <c r="AU103" i="3"/>
  <c r="AR103" i="3"/>
  <c r="AO103" i="3"/>
  <c r="AL103" i="3"/>
  <c r="AK103" i="3"/>
  <c r="AU102" i="3"/>
  <c r="AR102" i="3"/>
  <c r="AO102" i="3"/>
  <c r="AL102" i="3"/>
  <c r="AK102" i="3"/>
  <c r="AS102" i="3" s="1"/>
  <c r="AU101" i="3"/>
  <c r="AR101" i="3"/>
  <c r="AO101" i="3"/>
  <c r="AL101" i="3"/>
  <c r="AK101" i="3"/>
  <c r="AU100" i="3"/>
  <c r="AR100" i="3"/>
  <c r="AO100" i="3"/>
  <c r="AL100" i="3"/>
  <c r="AK100" i="3"/>
  <c r="AU99" i="3"/>
  <c r="AR99" i="3"/>
  <c r="AO99" i="3"/>
  <c r="AL99" i="3"/>
  <c r="AK99" i="3"/>
  <c r="AU98" i="3"/>
  <c r="AR98" i="3"/>
  <c r="AO98" i="3"/>
  <c r="AL98" i="3"/>
  <c r="AK98" i="3"/>
  <c r="AS98" i="3" s="1"/>
  <c r="AU97" i="3"/>
  <c r="AR97" i="3"/>
  <c r="AO97" i="3"/>
  <c r="AL97" i="3"/>
  <c r="AK97" i="3"/>
  <c r="AU96" i="3"/>
  <c r="AR96" i="3"/>
  <c r="AO96" i="3"/>
  <c r="AL96" i="3"/>
  <c r="AK96" i="3"/>
  <c r="AU95" i="3"/>
  <c r="AR95" i="3"/>
  <c r="AO95" i="3"/>
  <c r="AL95" i="3"/>
  <c r="AK95" i="3"/>
  <c r="AU94" i="3"/>
  <c r="AR94" i="3"/>
  <c r="AO94" i="3"/>
  <c r="AL94" i="3"/>
  <c r="AK94" i="3"/>
  <c r="AS94" i="3" s="1"/>
  <c r="AU93" i="3"/>
  <c r="AR93" i="3"/>
  <c r="AO93" i="3"/>
  <c r="AL93" i="3"/>
  <c r="AK93" i="3"/>
  <c r="AU92" i="3"/>
  <c r="AR92" i="3"/>
  <c r="AO92" i="3"/>
  <c r="AL92" i="3"/>
  <c r="AK92" i="3"/>
  <c r="AU91" i="3"/>
  <c r="AR91" i="3"/>
  <c r="AO91" i="3"/>
  <c r="AL91" i="3"/>
  <c r="AK91" i="3"/>
  <c r="AU90" i="3"/>
  <c r="AR90" i="3"/>
  <c r="AO90" i="3"/>
  <c r="AL90" i="3"/>
  <c r="AK90" i="3"/>
  <c r="AS90" i="3" s="1"/>
  <c r="AU89" i="3"/>
  <c r="AR89" i="3"/>
  <c r="AO89" i="3"/>
  <c r="AL89" i="3"/>
  <c r="AK89" i="3"/>
  <c r="AU88" i="3"/>
  <c r="AR88" i="3"/>
  <c r="AO88" i="3"/>
  <c r="AL88" i="3"/>
  <c r="AK88" i="3"/>
  <c r="AU87" i="3"/>
  <c r="AR87" i="3"/>
  <c r="AO87" i="3"/>
  <c r="AL87" i="3"/>
  <c r="AK87" i="3"/>
  <c r="AU86" i="3"/>
  <c r="AR86" i="3"/>
  <c r="AO86" i="3"/>
  <c r="AL86" i="3"/>
  <c r="AK86" i="3"/>
  <c r="AS86" i="3" s="1"/>
  <c r="AU85" i="3"/>
  <c r="AR85" i="3"/>
  <c r="AO85" i="3"/>
  <c r="AL85" i="3"/>
  <c r="AK85" i="3"/>
  <c r="AU84" i="3"/>
  <c r="AR84" i="3"/>
  <c r="AO84" i="3"/>
  <c r="AL84" i="3"/>
  <c r="AK84" i="3"/>
  <c r="AU83" i="3"/>
  <c r="AR83" i="3"/>
  <c r="AO83" i="3"/>
  <c r="AL83" i="3"/>
  <c r="AK83" i="3"/>
  <c r="AU82" i="3"/>
  <c r="AR82" i="3"/>
  <c r="AO82" i="3"/>
  <c r="AL82" i="3"/>
  <c r="AK82" i="3"/>
  <c r="AS82" i="3" s="1"/>
  <c r="AU81" i="3"/>
  <c r="AR81" i="3"/>
  <c r="AO81" i="3"/>
  <c r="AL81" i="3"/>
  <c r="AK81" i="3"/>
  <c r="AU80" i="3"/>
  <c r="AR80" i="3"/>
  <c r="AO80" i="3"/>
  <c r="AL80" i="3"/>
  <c r="AK80" i="3"/>
  <c r="AU79" i="3"/>
  <c r="AR79" i="3"/>
  <c r="AO79" i="3"/>
  <c r="AL79" i="3"/>
  <c r="AK79" i="3"/>
  <c r="AU78" i="3"/>
  <c r="AR78" i="3"/>
  <c r="AO78" i="3"/>
  <c r="AL78" i="3"/>
  <c r="AK78" i="3"/>
  <c r="AS78" i="3" s="1"/>
  <c r="AU77" i="3"/>
  <c r="AR77" i="3"/>
  <c r="AO77" i="3"/>
  <c r="AL77" i="3"/>
  <c r="AK77" i="3"/>
  <c r="AU76" i="3"/>
  <c r="AR76" i="3"/>
  <c r="AO76" i="3"/>
  <c r="AL76" i="3"/>
  <c r="AK76" i="3"/>
  <c r="AU75" i="3"/>
  <c r="AR75" i="3"/>
  <c r="AO75" i="3"/>
  <c r="AL75" i="3"/>
  <c r="AK75" i="3"/>
  <c r="AU74" i="3"/>
  <c r="AR74" i="3"/>
  <c r="AO74" i="3"/>
  <c r="AL74" i="3"/>
  <c r="AK74" i="3"/>
  <c r="AS74" i="3" s="1"/>
  <c r="AU73" i="3"/>
  <c r="AR73" i="3"/>
  <c r="AO73" i="3"/>
  <c r="AL73" i="3"/>
  <c r="AK73" i="3"/>
  <c r="AU72" i="3"/>
  <c r="AR72" i="3"/>
  <c r="AO72" i="3"/>
  <c r="AL72" i="3"/>
  <c r="AK72" i="3"/>
  <c r="AU71" i="3"/>
  <c r="AR71" i="3"/>
  <c r="AO71" i="3"/>
  <c r="AL71" i="3"/>
  <c r="AK71" i="3"/>
  <c r="AU70" i="3"/>
  <c r="AR70" i="3"/>
  <c r="AO70" i="3"/>
  <c r="AL70" i="3"/>
  <c r="AK70" i="3"/>
  <c r="AS70" i="3" s="1"/>
  <c r="AU69" i="3"/>
  <c r="AR69" i="3"/>
  <c r="AO69" i="3"/>
  <c r="AL69" i="3"/>
  <c r="AK69" i="3"/>
  <c r="AU68" i="3"/>
  <c r="AR68" i="3"/>
  <c r="AO68" i="3"/>
  <c r="AL68" i="3"/>
  <c r="AK68" i="3"/>
  <c r="AU67" i="3"/>
  <c r="AR67" i="3"/>
  <c r="AO67" i="3"/>
  <c r="AL67" i="3"/>
  <c r="AK67" i="3"/>
  <c r="AU66" i="3"/>
  <c r="AR66" i="3"/>
  <c r="AO66" i="3"/>
  <c r="AL66" i="3"/>
  <c r="AK66" i="3"/>
  <c r="AS66" i="3" s="1"/>
  <c r="AU65" i="3"/>
  <c r="AR65" i="3"/>
  <c r="AO65" i="3"/>
  <c r="AL65" i="3"/>
  <c r="AK65" i="3"/>
  <c r="AU64" i="3"/>
  <c r="AR64" i="3"/>
  <c r="AO64" i="3"/>
  <c r="AL64" i="3"/>
  <c r="AK64" i="3"/>
  <c r="AU63" i="3"/>
  <c r="AR63" i="3"/>
  <c r="AO63" i="3"/>
  <c r="AL63" i="3"/>
  <c r="AK63" i="3"/>
  <c r="AU62" i="3"/>
  <c r="AR62" i="3"/>
  <c r="AO62" i="3"/>
  <c r="AL62" i="3"/>
  <c r="AK62" i="3"/>
  <c r="AS62" i="3" s="1"/>
  <c r="AU61" i="3"/>
  <c r="AR61" i="3"/>
  <c r="AO61" i="3"/>
  <c r="AL61" i="3"/>
  <c r="AK61" i="3"/>
  <c r="AU60" i="3"/>
  <c r="AR60" i="3"/>
  <c r="AO60" i="3"/>
  <c r="AL60" i="3"/>
  <c r="AK60" i="3"/>
  <c r="AU59" i="3"/>
  <c r="AR59" i="3"/>
  <c r="AO59" i="3"/>
  <c r="AL59" i="3"/>
  <c r="AK59" i="3"/>
  <c r="AU58" i="3"/>
  <c r="AR58" i="3"/>
  <c r="AO58" i="3"/>
  <c r="AL58" i="3"/>
  <c r="AK58" i="3"/>
  <c r="AS58" i="3" s="1"/>
  <c r="AU57" i="3"/>
  <c r="AR57" i="3"/>
  <c r="AO57" i="3"/>
  <c r="AL57" i="3"/>
  <c r="AK57" i="3"/>
  <c r="AU56" i="3"/>
  <c r="AR56" i="3"/>
  <c r="AO56" i="3"/>
  <c r="AL56" i="3"/>
  <c r="AK56" i="3"/>
  <c r="AU55" i="3"/>
  <c r="AR55" i="3"/>
  <c r="AO55" i="3"/>
  <c r="AL55" i="3"/>
  <c r="AK55" i="3"/>
  <c r="AU54" i="3"/>
  <c r="AR54" i="3"/>
  <c r="AO54" i="3"/>
  <c r="AL54" i="3"/>
  <c r="AK54" i="3"/>
  <c r="AS54" i="3" s="1"/>
  <c r="AU53" i="3"/>
  <c r="AR53" i="3"/>
  <c r="AO53" i="3"/>
  <c r="AL53" i="3"/>
  <c r="AK53" i="3"/>
  <c r="AU52" i="3"/>
  <c r="AR52" i="3"/>
  <c r="AO52" i="3"/>
  <c r="AL52" i="3"/>
  <c r="AK52" i="3"/>
  <c r="AU51" i="3"/>
  <c r="AR51" i="3"/>
  <c r="AO51" i="3"/>
  <c r="AL51" i="3"/>
  <c r="AK51" i="3"/>
  <c r="AU50" i="3"/>
  <c r="AR50" i="3"/>
  <c r="AO50" i="3"/>
  <c r="AL50" i="3"/>
  <c r="AK50" i="3"/>
  <c r="AS50" i="3" s="1"/>
  <c r="AU49" i="3"/>
  <c r="AR49" i="3"/>
  <c r="AO49" i="3"/>
  <c r="AL49" i="3"/>
  <c r="AK49" i="3"/>
  <c r="AU48" i="3"/>
  <c r="AR48" i="3"/>
  <c r="AO48" i="3"/>
  <c r="AL48" i="3"/>
  <c r="AK48" i="3"/>
  <c r="AU47" i="3"/>
  <c r="AR47" i="3"/>
  <c r="AO47" i="3"/>
  <c r="AL47" i="3"/>
  <c r="AK47" i="3"/>
  <c r="AU46" i="3"/>
  <c r="AR46" i="3"/>
  <c r="AO46" i="3"/>
  <c r="AL46" i="3"/>
  <c r="AK46" i="3"/>
  <c r="AS46" i="3" s="1"/>
  <c r="AU45" i="3"/>
  <c r="AR45" i="3"/>
  <c r="AO45" i="3"/>
  <c r="AL45" i="3"/>
  <c r="AK45" i="3"/>
  <c r="AU44" i="3"/>
  <c r="AR44" i="3"/>
  <c r="AO44" i="3"/>
  <c r="AL44" i="3"/>
  <c r="AK44" i="3"/>
  <c r="AU43" i="3"/>
  <c r="AR43" i="3"/>
  <c r="AO43" i="3"/>
  <c r="AL43" i="3"/>
  <c r="AK43" i="3"/>
  <c r="AU42" i="3"/>
  <c r="AR42" i="3"/>
  <c r="AO42" i="3"/>
  <c r="AL42" i="3"/>
  <c r="AK42" i="3"/>
  <c r="AS42" i="3" s="1"/>
  <c r="AU41" i="3"/>
  <c r="AR41" i="3"/>
  <c r="AO41" i="3"/>
  <c r="AL41" i="3"/>
  <c r="AK41" i="3"/>
  <c r="AU40" i="3"/>
  <c r="AR40" i="3"/>
  <c r="AO40" i="3"/>
  <c r="AL40" i="3"/>
  <c r="AK40" i="3"/>
  <c r="AU39" i="3"/>
  <c r="AR39" i="3"/>
  <c r="AO39" i="3"/>
  <c r="AL39" i="3"/>
  <c r="AK39" i="3"/>
  <c r="AU38" i="3"/>
  <c r="AR38" i="3"/>
  <c r="AO38" i="3"/>
  <c r="AL38" i="3"/>
  <c r="AK38" i="3"/>
  <c r="AS38" i="3" s="1"/>
  <c r="AU37" i="3"/>
  <c r="AR37" i="3"/>
  <c r="AO37" i="3"/>
  <c r="AL37" i="3"/>
  <c r="AK37" i="3"/>
  <c r="AU36" i="3"/>
  <c r="AR36" i="3"/>
  <c r="AO36" i="3"/>
  <c r="AL36" i="3"/>
  <c r="AK36" i="3"/>
  <c r="AU35" i="3"/>
  <c r="AR35" i="3"/>
  <c r="AO35" i="3"/>
  <c r="AL35" i="3"/>
  <c r="AK35" i="3"/>
  <c r="AU34" i="3"/>
  <c r="AR34" i="3"/>
  <c r="AO34" i="3"/>
  <c r="AL34" i="3"/>
  <c r="AK34" i="3"/>
  <c r="AS34" i="3" s="1"/>
  <c r="AU33" i="3"/>
  <c r="AR33" i="3"/>
  <c r="AO33" i="3"/>
  <c r="AL33" i="3"/>
  <c r="AK33" i="3"/>
  <c r="AU32" i="3"/>
  <c r="AR32" i="3"/>
  <c r="AO32" i="3"/>
  <c r="AL32" i="3"/>
  <c r="AK32" i="3"/>
  <c r="AU31" i="3"/>
  <c r="AR31" i="3"/>
  <c r="AO31" i="3"/>
  <c r="AL31" i="3"/>
  <c r="AK31" i="3"/>
  <c r="AU30" i="3"/>
  <c r="AR30" i="3"/>
  <c r="AO30" i="3"/>
  <c r="AL30" i="3"/>
  <c r="AK30" i="3"/>
  <c r="AS30" i="3" s="1"/>
  <c r="AU29" i="3"/>
  <c r="AR29" i="3"/>
  <c r="AO29" i="3"/>
  <c r="AL29" i="3"/>
  <c r="AK29" i="3"/>
  <c r="AU28" i="3"/>
  <c r="AR28" i="3"/>
  <c r="AO28" i="3"/>
  <c r="AL28" i="3"/>
  <c r="AK28" i="3"/>
  <c r="AU27" i="3"/>
  <c r="AR27" i="3"/>
  <c r="AO27" i="3"/>
  <c r="AL27" i="3"/>
  <c r="AK27" i="3"/>
  <c r="AU26" i="3"/>
  <c r="AR26" i="3"/>
  <c r="AO26" i="3"/>
  <c r="AL26" i="3"/>
  <c r="AK26" i="3"/>
  <c r="AS26" i="3" s="1"/>
  <c r="AU25" i="3"/>
  <c r="AR25" i="3"/>
  <c r="AO25" i="3"/>
  <c r="AL25" i="3"/>
  <c r="AK25" i="3"/>
  <c r="AU24" i="3"/>
  <c r="AR24" i="3"/>
  <c r="AO24" i="3"/>
  <c r="AL24" i="3"/>
  <c r="AK24" i="3"/>
  <c r="AU23" i="3"/>
  <c r="AR23" i="3"/>
  <c r="AO23" i="3"/>
  <c r="AL23" i="3"/>
  <c r="AK23" i="3"/>
  <c r="AU22" i="3"/>
  <c r="AR22" i="3"/>
  <c r="AO22" i="3"/>
  <c r="AL22" i="3"/>
  <c r="AK22" i="3"/>
  <c r="AS22" i="3" s="1"/>
  <c r="AU21" i="3"/>
  <c r="AR21" i="3"/>
  <c r="AO21" i="3"/>
  <c r="AL21" i="3"/>
  <c r="AK21" i="3"/>
  <c r="AU20" i="3"/>
  <c r="AR20" i="3"/>
  <c r="AO20" i="3"/>
  <c r="AL20" i="3"/>
  <c r="AK20" i="3"/>
  <c r="AU19" i="3"/>
  <c r="AR19" i="3"/>
  <c r="AO19" i="3"/>
  <c r="AL19" i="3"/>
  <c r="AK19" i="3"/>
  <c r="AU18" i="3"/>
  <c r="AR18" i="3"/>
  <c r="AO18" i="3"/>
  <c r="AL18" i="3"/>
  <c r="AK18" i="3"/>
  <c r="AS18" i="3" s="1"/>
  <c r="AU17" i="3"/>
  <c r="AR17" i="3"/>
  <c r="AO17" i="3"/>
  <c r="AL17" i="3"/>
  <c r="AK17" i="3"/>
  <c r="AU16" i="3"/>
  <c r="AR16" i="3"/>
  <c r="AO16" i="3"/>
  <c r="AL16" i="3"/>
  <c r="AK16" i="3"/>
  <c r="AU15" i="3"/>
  <c r="AR15" i="3"/>
  <c r="AO15" i="3"/>
  <c r="AL15" i="3"/>
  <c r="AK15" i="3"/>
  <c r="AU14" i="3"/>
  <c r="AR14" i="3"/>
  <c r="AO14" i="3"/>
  <c r="AL14" i="3"/>
  <c r="AK14" i="3"/>
  <c r="AS14" i="3" s="1"/>
  <c r="AU13" i="3"/>
  <c r="AR13" i="3"/>
  <c r="AO13" i="3"/>
  <c r="AL13" i="3"/>
  <c r="AK13" i="3"/>
  <c r="AU12" i="3"/>
  <c r="AR12" i="3"/>
  <c r="AO12" i="3"/>
  <c r="AL12" i="3"/>
  <c r="AK12" i="3"/>
  <c r="AU11" i="3"/>
  <c r="AR11" i="3"/>
  <c r="AO11" i="3"/>
  <c r="AL11" i="3"/>
  <c r="AK11" i="3"/>
  <c r="AU10" i="3"/>
  <c r="AR10" i="3"/>
  <c r="AO10" i="3"/>
  <c r="AL10" i="3"/>
  <c r="AK10" i="3"/>
  <c r="AS10" i="3" s="1"/>
  <c r="AU9" i="3"/>
  <c r="AR9" i="3"/>
  <c r="AO9" i="3"/>
  <c r="AL9" i="3"/>
  <c r="AK9" i="3"/>
  <c r="AU8" i="3"/>
  <c r="AR8" i="3"/>
  <c r="AO8" i="3"/>
  <c r="AL8" i="3"/>
  <c r="AK8" i="3"/>
  <c r="AU7" i="3"/>
  <c r="AR7" i="3"/>
  <c r="AO7" i="3"/>
  <c r="AL7" i="3"/>
  <c r="AK7" i="3"/>
  <c r="AU6" i="3"/>
  <c r="AR6" i="3"/>
  <c r="AO6" i="3"/>
  <c r="AL6" i="3"/>
  <c r="AK6" i="3"/>
  <c r="AS6" i="3" s="1"/>
  <c r="AU5" i="3"/>
  <c r="AR5" i="3"/>
  <c r="AO5" i="3"/>
  <c r="AL5" i="3"/>
  <c r="AK5" i="3"/>
  <c r="BV16" i="2" l="1"/>
  <c r="R17" i="2"/>
  <c r="AS12" i="3"/>
  <c r="AS16" i="3"/>
  <c r="AS20" i="3"/>
  <c r="AS24" i="3"/>
  <c r="AS28" i="3"/>
  <c r="AS32" i="3"/>
  <c r="AS36" i="3"/>
  <c r="AS40" i="3"/>
  <c r="AS44" i="3"/>
  <c r="AS48" i="3"/>
  <c r="AS52" i="3"/>
  <c r="AS56" i="3"/>
  <c r="AS60" i="3"/>
  <c r="AS64" i="3"/>
  <c r="AS68" i="3"/>
  <c r="AS72" i="3"/>
  <c r="AS76" i="3"/>
  <c r="AS80" i="3"/>
  <c r="AS84" i="3"/>
  <c r="AS88" i="3"/>
  <c r="AS92" i="3"/>
  <c r="AS96" i="3"/>
  <c r="AS100" i="3"/>
  <c r="AS104" i="3"/>
  <c r="AS8" i="3"/>
  <c r="AO107" i="4"/>
  <c r="F17" i="2" s="1"/>
  <c r="BM16" i="2" s="1"/>
  <c r="AV8" i="3"/>
  <c r="AV10" i="3"/>
  <c r="AV12" i="3"/>
  <c r="AV14" i="3"/>
  <c r="AV16" i="3"/>
  <c r="AV18" i="3"/>
  <c r="AV20" i="3"/>
  <c r="AV22" i="3"/>
  <c r="AV24" i="3"/>
  <c r="AV26" i="3"/>
  <c r="AV28" i="3"/>
  <c r="AV30" i="3"/>
  <c r="AV32" i="3"/>
  <c r="AV34" i="3"/>
  <c r="AV36" i="3"/>
  <c r="AV38" i="3"/>
  <c r="AV40" i="3"/>
  <c r="AV42" i="3"/>
  <c r="AV44" i="3"/>
  <c r="AV46" i="3"/>
  <c r="AV48" i="3"/>
  <c r="AV50" i="3"/>
  <c r="AV52" i="3"/>
  <c r="AV54" i="3"/>
  <c r="AV56" i="3"/>
  <c r="AV58" i="3"/>
  <c r="AV60" i="3"/>
  <c r="AV62" i="3"/>
  <c r="AV64" i="3"/>
  <c r="AV66" i="3"/>
  <c r="AV68" i="3"/>
  <c r="AV70" i="3"/>
  <c r="AV72" i="3"/>
  <c r="AV74" i="3"/>
  <c r="AV76" i="3"/>
  <c r="AV78" i="3"/>
  <c r="AV80" i="3"/>
  <c r="AV82" i="3"/>
  <c r="AV84" i="3"/>
  <c r="AV86" i="3"/>
  <c r="AV88" i="3"/>
  <c r="AV90" i="3"/>
  <c r="AV92" i="3"/>
  <c r="AV94" i="3"/>
  <c r="AV96" i="3"/>
  <c r="AV98" i="3"/>
  <c r="AV100" i="3"/>
  <c r="AV102" i="3"/>
  <c r="AV104" i="3"/>
  <c r="AV6" i="3"/>
  <c r="AS5" i="3"/>
  <c r="AV5" i="3"/>
  <c r="AS7" i="3"/>
  <c r="AV7" i="3"/>
  <c r="AS9" i="3"/>
  <c r="AV9" i="3"/>
  <c r="AS11" i="3"/>
  <c r="AV11" i="3"/>
  <c r="AS13" i="3"/>
  <c r="AV13" i="3"/>
  <c r="AS15" i="3"/>
  <c r="AP15" i="3"/>
  <c r="AV15" i="3"/>
  <c r="AS17" i="3"/>
  <c r="AP17" i="3"/>
  <c r="AV17" i="3"/>
  <c r="AS19" i="3"/>
  <c r="AV19" i="3"/>
  <c r="AS21" i="3"/>
  <c r="AV21" i="3"/>
  <c r="AS23" i="3"/>
  <c r="AV23" i="3"/>
  <c r="AS25" i="3"/>
  <c r="AV25" i="3"/>
  <c r="AS27" i="3"/>
  <c r="AV27" i="3"/>
  <c r="AS29" i="3"/>
  <c r="AV29" i="3"/>
  <c r="AS31" i="3"/>
  <c r="AP31" i="3"/>
  <c r="AV31" i="3"/>
  <c r="AS33" i="3"/>
  <c r="AP33" i="3"/>
  <c r="AV33" i="3"/>
  <c r="AS35" i="3"/>
  <c r="AP35" i="3"/>
  <c r="AV35" i="3"/>
  <c r="AS37" i="3"/>
  <c r="AP37" i="3"/>
  <c r="AV37" i="3"/>
  <c r="AS39" i="3"/>
  <c r="AV39" i="3"/>
  <c r="AS41" i="3"/>
  <c r="AV41" i="3"/>
  <c r="AS43" i="3"/>
  <c r="AP43" i="3"/>
  <c r="AV43" i="3"/>
  <c r="AS45" i="3"/>
  <c r="AV45" i="3"/>
  <c r="AS47" i="3"/>
  <c r="AV47" i="3"/>
  <c r="AS49" i="3"/>
  <c r="AV49" i="3"/>
  <c r="AS51" i="3"/>
  <c r="AV51" i="3"/>
  <c r="AS53" i="3"/>
  <c r="AV53" i="3"/>
  <c r="AS55" i="3"/>
  <c r="AV55" i="3"/>
  <c r="AS57" i="3"/>
  <c r="AV57" i="3"/>
  <c r="AS59" i="3"/>
  <c r="AV59" i="3"/>
  <c r="AS61" i="3"/>
  <c r="AV61" i="3"/>
  <c r="AS63" i="3"/>
  <c r="AV63" i="3"/>
  <c r="AS65" i="3"/>
  <c r="AV65" i="3"/>
  <c r="AS67" i="3"/>
  <c r="AV67" i="3"/>
  <c r="AS69" i="3"/>
  <c r="AV69" i="3"/>
  <c r="AS71" i="3"/>
  <c r="AV71" i="3"/>
  <c r="AS73" i="3"/>
  <c r="AV73" i="3"/>
  <c r="AS75" i="3"/>
  <c r="AV75" i="3"/>
  <c r="AS77" i="3"/>
  <c r="AV77" i="3"/>
  <c r="AS79" i="3"/>
  <c r="AV79" i="3"/>
  <c r="AS81" i="3"/>
  <c r="AV81" i="3"/>
  <c r="AS83" i="3"/>
  <c r="AV83" i="3"/>
  <c r="AS85" i="3"/>
  <c r="AV85" i="3"/>
  <c r="AS87" i="3"/>
  <c r="AV87" i="3"/>
  <c r="AS89" i="3"/>
  <c r="AV89" i="3"/>
  <c r="AS91" i="3"/>
  <c r="AV91" i="3"/>
  <c r="AS93" i="3"/>
  <c r="AV93" i="3"/>
  <c r="AS95" i="3"/>
  <c r="AV95" i="3"/>
  <c r="AS97" i="3"/>
  <c r="AV97" i="3"/>
  <c r="AS99" i="3"/>
  <c r="AV99" i="3"/>
  <c r="AS101" i="3"/>
  <c r="AV101" i="3"/>
  <c r="AS103" i="3"/>
  <c r="AV103" i="3"/>
  <c r="AP5" i="3"/>
  <c r="AP11" i="3"/>
  <c r="AP13" i="3"/>
  <c r="AP23" i="3"/>
  <c r="AP39" i="3"/>
  <c r="AP7" i="3"/>
  <c r="AP9" i="3"/>
  <c r="AP19" i="3"/>
  <c r="AP21" i="3"/>
  <c r="AP25" i="3"/>
  <c r="AP27" i="3"/>
  <c r="AP29" i="3"/>
  <c r="AP41" i="3"/>
  <c r="AP45" i="3"/>
  <c r="AP47" i="3"/>
  <c r="AP49" i="3"/>
  <c r="AP51" i="3"/>
  <c r="AP53" i="3"/>
  <c r="AP55" i="3"/>
  <c r="AP57" i="3"/>
  <c r="AP59" i="3"/>
  <c r="AP61" i="3"/>
  <c r="AP63" i="3"/>
  <c r="AP65" i="3"/>
  <c r="AP67" i="3"/>
  <c r="AP69" i="3"/>
  <c r="AP71" i="3"/>
  <c r="AP73" i="3"/>
  <c r="AP75" i="3"/>
  <c r="AP77" i="3"/>
  <c r="AP79" i="3"/>
  <c r="AP81" i="3"/>
  <c r="AP83" i="3"/>
  <c r="AP85" i="3"/>
  <c r="AP87" i="3"/>
  <c r="AP89" i="3"/>
  <c r="AP91" i="3"/>
  <c r="AP93" i="3"/>
  <c r="AP95" i="3"/>
  <c r="AP97" i="3"/>
  <c r="AP99" i="3"/>
  <c r="AP101" i="3"/>
  <c r="AP103" i="3"/>
  <c r="AP6" i="3"/>
  <c r="AP8" i="3"/>
  <c r="AP10" i="3"/>
  <c r="AP12" i="3"/>
  <c r="AP14" i="3"/>
  <c r="AP16" i="3"/>
  <c r="AP18" i="3"/>
  <c r="AP20" i="3"/>
  <c r="AP22" i="3"/>
  <c r="AP24" i="3"/>
  <c r="AP26" i="3"/>
  <c r="AP28" i="3"/>
  <c r="AP30" i="3"/>
  <c r="AP32" i="3"/>
  <c r="AP34" i="3"/>
  <c r="AP36" i="3"/>
  <c r="AP38" i="3"/>
  <c r="AP40" i="3"/>
  <c r="AP42" i="3"/>
  <c r="AP44" i="3"/>
  <c r="AP46" i="3"/>
  <c r="AP48" i="3"/>
  <c r="AP50" i="3"/>
  <c r="AP52" i="3"/>
  <c r="AP54" i="3"/>
  <c r="AP56" i="3"/>
  <c r="AP58" i="3"/>
  <c r="AP60" i="3"/>
  <c r="AP62" i="3"/>
  <c r="AP64" i="3"/>
  <c r="AP66" i="3"/>
  <c r="AP68" i="3"/>
  <c r="AP70" i="3"/>
  <c r="AP72" i="3"/>
  <c r="AP74" i="3"/>
  <c r="AP76" i="3"/>
  <c r="AP78" i="3"/>
  <c r="AP80" i="3"/>
  <c r="AP82" i="3"/>
  <c r="AP84" i="3"/>
  <c r="AP86" i="3"/>
  <c r="AP88" i="3"/>
  <c r="AP90" i="3"/>
  <c r="AP92" i="3"/>
  <c r="AP94" i="3"/>
  <c r="AP96" i="3"/>
  <c r="AP98" i="3"/>
  <c r="AP100" i="3"/>
  <c r="AP102" i="3"/>
  <c r="AP104" i="3"/>
  <c r="O19" i="5"/>
  <c r="N16" i="2" s="1"/>
  <c r="BH16" i="2" s="1"/>
  <c r="AU105" i="3"/>
  <c r="AO105" i="3"/>
  <c r="O34" i="5"/>
  <c r="N17" i="2" s="1"/>
  <c r="BS16" i="2" s="1"/>
  <c r="AV105" i="4"/>
  <c r="AM99" i="3"/>
  <c r="AM5" i="3"/>
  <c r="AI105" i="3"/>
  <c r="Q16" i="2" s="1"/>
  <c r="AR105" i="3"/>
  <c r="AM7" i="3"/>
  <c r="AM15" i="3"/>
  <c r="AM23" i="3"/>
  <c r="AM79" i="3"/>
  <c r="AM87" i="3"/>
  <c r="AM95" i="3"/>
  <c r="AM103" i="3"/>
  <c r="AP105" i="4"/>
  <c r="AL107" i="4"/>
  <c r="B17" i="2" s="1"/>
  <c r="BJ16" i="2" s="1"/>
  <c r="AM105" i="4"/>
  <c r="AS105" i="4"/>
  <c r="AM9" i="3"/>
  <c r="AM17" i="3"/>
  <c r="AM25" i="3"/>
  <c r="AM73" i="3"/>
  <c r="AM81" i="3"/>
  <c r="AM89" i="3"/>
  <c r="AM97" i="3"/>
  <c r="AM11" i="3"/>
  <c r="AM19" i="3"/>
  <c r="AM75" i="3"/>
  <c r="AM83" i="3"/>
  <c r="AM91" i="3"/>
  <c r="AM13" i="3"/>
  <c r="AM21" i="3"/>
  <c r="AM77" i="3"/>
  <c r="AM85" i="3"/>
  <c r="AM93" i="3"/>
  <c r="AM101" i="3"/>
  <c r="AL105" i="3"/>
  <c r="AR107" i="3"/>
  <c r="J16" i="2" s="1"/>
  <c r="BE16" i="2" s="1"/>
  <c r="AM26" i="3"/>
  <c r="AM28" i="3"/>
  <c r="AM30" i="3"/>
  <c r="AM32" i="3"/>
  <c r="AM34" i="3"/>
  <c r="AM36" i="3"/>
  <c r="AM38" i="3"/>
  <c r="AM40" i="3"/>
  <c r="AM42" i="3"/>
  <c r="AM44" i="3"/>
  <c r="AM46" i="3"/>
  <c r="AM48" i="3"/>
  <c r="AM50" i="3"/>
  <c r="AM52" i="3"/>
  <c r="AM54" i="3"/>
  <c r="AM56" i="3"/>
  <c r="AM58" i="3"/>
  <c r="AM60" i="3"/>
  <c r="AM62" i="3"/>
  <c r="AM64" i="3"/>
  <c r="AM66" i="3"/>
  <c r="AM68" i="3"/>
  <c r="AM70" i="3"/>
  <c r="AM6" i="3"/>
  <c r="AM8" i="3"/>
  <c r="AM10" i="3"/>
  <c r="AM12" i="3"/>
  <c r="AM16" i="3"/>
  <c r="AM18" i="3"/>
  <c r="AM27" i="3"/>
  <c r="AM29" i="3"/>
  <c r="AM31" i="3"/>
  <c r="AM33" i="3"/>
  <c r="AM35" i="3"/>
  <c r="AM37" i="3"/>
  <c r="AM14" i="3"/>
  <c r="AM20" i="3"/>
  <c r="AM22" i="3"/>
  <c r="AM24" i="3"/>
  <c r="AM39" i="3"/>
  <c r="AM41" i="3"/>
  <c r="AM43" i="3"/>
  <c r="AM45" i="3"/>
  <c r="AM47" i="3"/>
  <c r="AM49" i="3"/>
  <c r="AM51" i="3"/>
  <c r="AM53" i="3"/>
  <c r="AM55" i="3"/>
  <c r="AM57" i="3"/>
  <c r="AM59" i="3"/>
  <c r="AM61" i="3"/>
  <c r="AM63" i="3"/>
  <c r="AM65" i="3"/>
  <c r="AM67" i="3"/>
  <c r="AM69" i="3"/>
  <c r="AM71" i="3"/>
  <c r="AM72" i="3"/>
  <c r="AM74" i="3"/>
  <c r="AM76" i="3"/>
  <c r="AM78" i="3"/>
  <c r="AM80" i="3"/>
  <c r="AM82" i="3"/>
  <c r="AM84" i="3"/>
  <c r="AM86" i="3"/>
  <c r="AM88" i="3"/>
  <c r="AM90" i="3"/>
  <c r="AM92" i="3"/>
  <c r="AM94" i="3"/>
  <c r="AM96" i="3"/>
  <c r="AM98" i="3"/>
  <c r="AM100" i="3"/>
  <c r="AM102" i="3"/>
  <c r="AM104" i="3"/>
  <c r="V18" i="2"/>
  <c r="O18" i="2"/>
  <c r="L18" i="2"/>
  <c r="K18" i="2"/>
  <c r="H18" i="2"/>
  <c r="D18" i="2"/>
  <c r="M17" i="2"/>
  <c r="BU16" i="2" l="1"/>
  <c r="R16" i="2"/>
  <c r="AO107" i="3"/>
  <c r="F16" i="2" s="1"/>
  <c r="BB16" i="2" s="1"/>
  <c r="AL107" i="3"/>
  <c r="B16" i="2" s="1"/>
  <c r="AY16" i="2" s="1"/>
  <c r="P17" i="2"/>
  <c r="M16" i="2"/>
  <c r="M18" i="2" s="1"/>
  <c r="P16" i="2"/>
  <c r="AP107" i="4"/>
  <c r="G17" i="2" s="1"/>
  <c r="BN16" i="2" s="1"/>
  <c r="Q18" i="2"/>
  <c r="N18" i="2"/>
  <c r="AM105" i="3"/>
  <c r="J18" i="2"/>
  <c r="AM107" i="4"/>
  <c r="C17" i="2" s="1"/>
  <c r="BK16" i="2" s="1"/>
  <c r="AS105" i="3"/>
  <c r="AV105" i="3"/>
  <c r="AP105" i="3"/>
  <c r="F18" i="2" l="1"/>
  <c r="B18" i="2"/>
  <c r="E17" i="2"/>
  <c r="I17" i="2"/>
  <c r="P18" i="2"/>
  <c r="R18" i="2"/>
  <c r="AP107" i="3"/>
  <c r="G16" i="2" s="1"/>
  <c r="BC16" i="2" s="1"/>
  <c r="AM107" i="3"/>
  <c r="C16" i="2" s="1"/>
  <c r="AZ16" i="2" s="1"/>
  <c r="U17" i="2" l="1"/>
  <c r="I16" i="2"/>
  <c r="C18" i="2"/>
  <c r="G18" i="2"/>
  <c r="E16" i="2"/>
  <c r="U16" i="2" l="1"/>
  <c r="U18" i="2" s="1"/>
  <c r="R30" i="2" s="1"/>
  <c r="CA16" i="2" s="1"/>
  <c r="I18" i="2"/>
  <c r="E18" i="2"/>
</calcChain>
</file>

<file path=xl/sharedStrings.xml><?xml version="1.0" encoding="utf-8"?>
<sst xmlns="http://schemas.openxmlformats.org/spreadsheetml/2006/main" count="1590" uniqueCount="756">
  <si>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</si>
  <si>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</si>
  <si>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</si>
  <si>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</si>
  <si>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</si>
  <si>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</si>
  <si>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</si>
  <si>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</si>
  <si>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</si>
  <si>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</si>
  <si>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</si>
  <si>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</si>
  <si>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</si>
  <si>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</si>
  <si>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</si>
  <si>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</si>
  <si>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</si>
  <si>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</si>
  <si>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</si>
  <si>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</si>
  <si>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</si>
  <si>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</si>
  <si>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</si>
  <si>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</si>
  <si>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</si>
  <si>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</si>
  <si>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</si>
  <si>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</si>
  <si>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</si>
  <si>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</si>
  <si>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</si>
  <si>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</si>
  <si>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</si>
  <si>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</si>
  <si>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</si>
  <si>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</si>
  <si>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</si>
  <si>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</si>
  <si>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</si>
  <si>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</si>
  <si>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</si>
  <si>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</si>
  <si>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</si>
  <si>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</si>
  <si>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</si>
  <si>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</si>
  <si>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</si>
  <si>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</si>
  <si>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</si>
  <si>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</si>
  <si>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</si>
  <si>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</si>
  <si>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</si>
  <si>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</si>
  <si>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</si>
  <si>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</si>
  <si>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</si>
  <si>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</si>
  <si>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</si>
  <si>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</si>
  <si>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</si>
  <si>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</si>
  <si>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</si>
  <si>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</si>
  <si>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</si>
  <si>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</si>
  <si>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</si>
  <si>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</si>
  <si>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</si>
  <si>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</si>
  <si>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</si>
  <si>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</si>
  <si>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</si>
  <si>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</si>
  <si>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</si>
  <si>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</si>
  <si>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</si>
  <si>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</si>
  <si>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</si>
  <si>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</si>
  <si>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</si>
  <si>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</si>
  <si>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</si>
  <si>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</si>
  <si>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</si>
  <si>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</si>
  <si>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</si>
  <si>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</si>
  <si>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</si>
  <si>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</si>
  <si>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</si>
  <si>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</si>
  <si>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</si>
  <si>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</si>
  <si>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</si>
  <si>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</si>
  <si>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</si>
  <si>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</si>
  <si>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</si>
  <si>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</si>
  <si>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</si>
  <si>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</si>
  <si>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</si>
  <si>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</si>
  <si>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</si>
  <si>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</si>
  <si>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</si>
  <si>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</si>
  <si>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</si>
  <si>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</si>
  <si>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</si>
  <si>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</si>
  <si>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</si>
  <si>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</si>
  <si>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</si>
  <si>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</si>
  <si>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</si>
  <si>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</si>
  <si>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</si>
  <si>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</si>
  <si>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</si>
  <si>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</si>
  <si>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</si>
  <si>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</si>
  <si>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</si>
  <si>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</si>
  <si>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</si>
  <si>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</si>
  <si>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</si>
  <si>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</si>
  <si>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</si>
  <si>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</si>
  <si>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</si>
  <si>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</si>
  <si>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</si>
  <si>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</si>
  <si>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</si>
  <si>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</si>
  <si>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参加料＝（申込種目数-強化選手種目数）×1種目参加料</t>
    <rPh sb="0" eb="1">
      <t>サン</t>
    </rPh>
    <rPh sb="1" eb="2">
      <t>カ</t>
    </rPh>
    <rPh sb="2" eb="3">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</si>
  <si>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</si>
  <si>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</si>
  <si>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</si>
  <si>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</si>
  <si>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</si>
  <si>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人数</t>
    <rPh sb="0" eb="2">
      <t>ニンズウ</t>
    </rPh>
    <phoneticPr fontId="3"/>
  </si>
  <si>
    <t>金額計</t>
    <rPh sb="0" eb="2">
      <t>キンガク</t>
    </rPh>
    <rPh sb="2" eb="3">
      <t>ケイ</t>
    </rPh>
    <phoneticPr fontId="3"/>
  </si>
  <si>
    <t>男</t>
    <rPh sb="0" eb="1">
      <t>オトコ</t>
    </rPh>
    <phoneticPr fontId="3"/>
  </si>
  <si>
    <t>女</t>
    <rPh sb="0" eb="1">
      <t>オンナ</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</si>
  <si>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</si>
  <si>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</si>
  <si>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</si>
  <si>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</si>
  <si>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</si>
  <si>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</si>
  <si>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</si>
  <si>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</si>
  <si>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</si>
  <si>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</si>
  <si>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</si>
  <si>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</si>
  <si>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種目4</t>
    <rPh sb="0" eb="2">
      <t>シュモク</t>
    </rPh>
    <phoneticPr fontId="3"/>
  </si>
  <si>
    <t>ﾘﾚｰﾒﾝﾊﾞｰ</t>
  </si>
  <si>
    <t>希望</t>
    <rPh sb="0" eb="2">
      <t>キボウ</t>
    </rPh>
    <phoneticPr fontId="3"/>
  </si>
  <si>
    <t>名</t>
    <rPh sb="0" eb="1">
      <t>ナ</t>
    </rPh>
    <phoneticPr fontId="3"/>
  </si>
  <si>
    <t>(西暦yymmdd)</t>
    <rPh sb="1" eb="3">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</si>
  <si>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</si>
  <si>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</si>
  <si>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</si>
  <si>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</si>
  <si>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</si>
  <si>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</si>
  <si>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</si>
  <si>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風</t>
    <rPh sb="0" eb="1">
      <t>カゼ</t>
    </rPh>
    <phoneticPr fontId="19"/>
  </si>
  <si>
    <t>例</t>
    <rPh sb="0" eb="1">
      <t>レイ</t>
    </rPh>
    <phoneticPr fontId="3"/>
  </si>
  <si>
    <t>890101</t>
  </si>
  <si>
    <t>3</t>
  </si>
  <si>
    <t>123456</t>
  </si>
  <si>
    <t>1034</t>
  </si>
  <si>
    <t>-0.3</t>
  </si>
  <si>
    <t>2098</t>
  </si>
  <si>
    <t>+2.0</t>
  </si>
  <si>
    <t>走幅跳</t>
    <rPh sb="0" eb="1">
      <t>ハシ</t>
    </rPh>
    <rPh sb="1" eb="2">
      <t>ハバ</t>
    </rPh>
    <rPh sb="2" eb="3">
      <t>トビ</t>
    </rPh>
    <phoneticPr fontId="3"/>
  </si>
  <si>
    <t>789</t>
  </si>
  <si>
    <t>+1.9</t>
  </si>
  <si>
    <t>三段跳</t>
    <rPh sb="0" eb="2">
      <t>サンダン</t>
    </rPh>
    <rPh sb="2" eb="3">
      <t>トビ</t>
    </rPh>
    <phoneticPr fontId="3"/>
  </si>
  <si>
    <t>1289</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</si>
  <si>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</si>
  <si>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</si>
  <si>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</si>
  <si>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</si>
  <si>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</si>
  <si>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</si>
  <si>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</si>
  <si>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</si>
  <si>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</si>
  <si>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</si>
  <si>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</si>
  <si>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</si>
  <si>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</si>
  <si>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</si>
  <si>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</si>
  <si>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</si>
  <si>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</si>
  <si>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</si>
  <si>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</si>
  <si>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</si>
  <si>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</si>
  <si>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</si>
  <si>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</si>
  <si>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</si>
  <si>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</si>
  <si>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</si>
  <si>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</si>
  <si>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</si>
  <si>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</si>
  <si>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</si>
  <si>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</si>
  <si>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</si>
  <si>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</si>
  <si>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</si>
  <si>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</si>
  <si>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</si>
  <si>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</si>
  <si>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</si>
  <si>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</si>
  <si>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</si>
  <si>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</si>
  <si>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</si>
  <si>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</si>
  <si>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</si>
  <si>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</si>
  <si>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</si>
  <si>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</si>
  <si>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</si>
  <si>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</si>
  <si>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種目</t>
    <rPh sb="0" eb="2">
      <t>シュモク</t>
    </rPh>
    <phoneticPr fontId="4"/>
  </si>
  <si>
    <t>○</t>
    <phoneticPr fontId="1"/>
  </si>
  <si>
    <t>4x100mR</t>
    <phoneticPr fontId="1"/>
  </si>
  <si>
    <t>ﾁｰﾑ</t>
    <phoneticPr fontId="1"/>
  </si>
  <si>
    <t>A</t>
    <phoneticPr fontId="1"/>
  </si>
  <si>
    <t>4x400mR</t>
    <phoneticPr fontId="1"/>
  </si>
  <si>
    <t>※；</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</si>
  <si>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</si>
  <si>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ｺｰﾄﾞ</t>
    <phoneticPr fontId="1"/>
  </si>
  <si>
    <t>ﾁｰﾑ名</t>
    <rPh sb="3" eb="4">
      <t>メイ</t>
    </rPh>
    <phoneticPr fontId="1"/>
  </si>
  <si>
    <t>例；「所属名」＝神奈川高</t>
    <rPh sb="0" eb="1">
      <t>レイ</t>
    </rPh>
    <rPh sb="3" eb="5">
      <t>ショゾク</t>
    </rPh>
    <rPh sb="5" eb="6">
      <t>メイ</t>
    </rPh>
    <rPh sb="8" eb="11">
      <t>カナガワ</t>
    </rPh>
    <rPh sb="11" eb="12">
      <t>タカ</t>
    </rPh>
    <phoneticPr fontId="1"/>
  </si>
  <si>
    <t>神奈川高</t>
    <rPh sb="0" eb="3">
      <t>カナガワ</t>
    </rPh>
    <rPh sb="3" eb="4">
      <t>タカ</t>
    </rPh>
    <phoneticPr fontId="1"/>
  </si>
  <si>
    <t>神奈川高A</t>
    <rPh sb="0" eb="3">
      <t>カナガワ</t>
    </rPh>
    <rPh sb="3" eb="4">
      <t>タカ</t>
    </rPh>
    <phoneticPr fontId="1"/>
  </si>
  <si>
    <t>B</t>
    <phoneticPr fontId="1"/>
  </si>
  <si>
    <t>神奈川高B</t>
    <rPh sb="0" eb="3">
      <t>カナガワ</t>
    </rPh>
    <rPh sb="3" eb="4">
      <t>タカ</t>
    </rPh>
    <phoneticPr fontId="1"/>
  </si>
  <si>
    <t>J</t>
    <phoneticPr fontId="1"/>
  </si>
  <si>
    <t>神奈川高J</t>
    <rPh sb="0" eb="3">
      <t>カナガワ</t>
    </rPh>
    <rPh sb="3" eb="4">
      <t>タカ</t>
    </rPh>
    <phoneticPr fontId="1"/>
  </si>
  <si>
    <t>ﾁｰﾑ</t>
    <phoneticPr fontId="1"/>
  </si>
  <si>
    <t>┇</t>
  </si>
  <si>
    <t>┇</t>
    <phoneticPr fontId="1"/>
  </si>
  <si>
    <t>ﾘﾚｰﾁｰﾑｺｰﾄﾞ</t>
    <phoneticPr fontId="1"/>
  </si>
  <si>
    <t>ﾘﾚｰ男子</t>
    <rPh sb="3" eb="5">
      <t>ダンシ</t>
    </rPh>
    <phoneticPr fontId="3"/>
  </si>
  <si>
    <t>ﾘﾚｰ女子</t>
    <rPh sb="3" eb="5">
      <t>ジョシ</t>
    </rPh>
    <phoneticPr fontId="3"/>
  </si>
  <si>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</si>
  <si>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種目</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</si>
  <si>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</si>
  <si>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</si>
  <si>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</si>
  <si>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</si>
  <si>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</si>
  <si>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</si>
  <si>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</si>
  <si>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</si>
  <si>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</si>
  <si>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</si>
  <si>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</si>
  <si>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種</t>
    <rPh sb="0" eb="1">
      <t>シュ</t>
    </rPh>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</si>
  <si>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</si>
  <si>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</si>
  <si>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</si>
  <si>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</si>
  <si>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</si>
  <si>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</si>
  <si>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</si>
  <si>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</si>
  <si>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</si>
  <si>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</si>
  <si>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</si>
  <si>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</si>
  <si>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</si>
  <si>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</si>
  <si>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</si>
  <si>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</si>
  <si>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</si>
  <si>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</si>
  <si>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</si>
  <si>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</si>
  <si>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</si>
  <si>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</si>
  <si>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</si>
  <si>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</si>
  <si>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</si>
  <si>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</si>
  <si>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</si>
  <si>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</si>
  <si>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</si>
  <si>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</si>
  <si>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</si>
  <si>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</si>
  <si>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</si>
  <si>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</si>
  <si>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</si>
  <si>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</si>
  <si>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県陸協付与№</t>
    <rPh sb="0" eb="1">
      <t>ケン</t>
    </rPh>
    <rPh sb="1" eb="3">
      <t>リッキョウ</t>
    </rPh>
    <rPh sb="3" eb="5">
      <t>フヨ</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</si>
  <si>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</si>
  <si>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</si>
  <si>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</si>
  <si>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</si>
  <si>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</si>
  <si>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</si>
  <si>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</si>
  <si>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</si>
  <si>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</si>
  <si>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</si>
  <si>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</si>
  <si>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</si>
  <si>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</si>
  <si>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</si>
  <si>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</si>
  <si>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</si>
  <si>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</si>
  <si>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</si>
  <si>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</si>
  <si>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</si>
  <si>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</si>
  <si>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</si>
  <si>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</si>
  <si>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</si>
  <si>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</si>
  <si>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</si>
  <si>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</si>
  <si>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</si>
  <si>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</si>
  <si>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</si>
  <si>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</si>
  <si>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リレー申込</t>
    <rPh sb="3" eb="5">
      <t>モウシコミ</t>
    </rPh>
    <phoneticPr fontId="1"/>
  </si>
  <si>
    <t>ｺｰﾄﾞ</t>
    <phoneticPr fontId="1"/>
  </si>
  <si>
    <t>神奈川陸上競技協会</t>
    <rPh sb="0" eb="3">
      <t>カナガワ</t>
    </rPh>
    <rPh sb="3" eb="5">
      <t>リクジョウ</t>
    </rPh>
    <rPh sb="5" eb="7">
      <t>キョウギ</t>
    </rPh>
    <rPh sb="7" eb="9">
      <t>キョウカイ</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</si>
  <si>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</si>
  <si>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</si>
  <si>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</si>
  <si>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</si>
  <si>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</si>
  <si>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</si>
  <si>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35081</t>
    <phoneticPr fontId="1"/>
  </si>
  <si>
    <t>4090</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</si>
  <si>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</si>
  <si>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</si>
  <si>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競技者氏名</t>
    <rPh sb="0" eb="3">
      <t>キョウギシャ</t>
    </rPh>
    <rPh sb="3" eb="5">
      <t>シメイ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</si>
  <si>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</si>
  <si>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</si>
  <si>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</si>
  <si>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</si>
  <si>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</si>
  <si>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</si>
  <si>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</si>
  <si>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</si>
  <si>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</si>
  <si>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</si>
  <si>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　チーム名</t>
    <rPh sb="4" eb="5">
      <t>メイ</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</si>
  <si>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</si>
  <si>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</si>
  <si>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</si>
  <si>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</si>
  <si>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</si>
  <si>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記</t>
    <rPh sb="0" eb="1">
      <t>キ</t>
    </rPh>
    <phoneticPr fontId="3"/>
  </si>
  <si>
    <t>項番</t>
    <rPh sb="0" eb="2">
      <t>コウバン</t>
    </rPh>
    <phoneticPr fontId="3"/>
  </si>
  <si>
    <t>団体名</t>
    <rPh sb="0" eb="2">
      <t>ダンタイ</t>
    </rPh>
    <rPh sb="2" eb="3">
      <t>メイ</t>
    </rPh>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</si>
  <si>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</si>
  <si>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</si>
  <si>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</si>
  <si>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</si>
  <si>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phoneticPr fontId="1"/>
  </si>
  <si>
    <t>区分</t>
    <rPh sb="0" eb="2">
      <t>クブン</t>
    </rPh>
    <phoneticPr fontId="1"/>
  </si>
  <si>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</si>
  <si>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</si>
  <si>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</si>
  <si>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</si>
  <si>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</si>
  <si>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</si>
  <si>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</si>
  <si>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</si>
  <si>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</si>
  <si>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</si>
  <si>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</si>
  <si>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</si>
  <si>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</si>
  <si>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</si>
  <si>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</si>
  <si>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</si>
  <si>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</si>
  <si>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</si>
  <si>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</si>
  <si>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</si>
  <si>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</si>
  <si>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</si>
  <si>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</si>
  <si>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</si>
  <si>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</si>
  <si>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</si>
  <si>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</si>
  <si>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</si>
  <si>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</si>
  <si>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</si>
  <si>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</si>
  <si>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</si>
  <si>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</si>
  <si>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</si>
  <si>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</si>
  <si>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</si>
  <si>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ﾅﾝﾊﾞｰｶｰﾄﾞ</t>
    <phoneticPr fontId="3"/>
  </si>
  <si>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</si>
  <si>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</si>
  <si>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</si>
  <si>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</si>
  <si>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</si>
  <si>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</si>
  <si>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</si>
  <si>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</si>
  <si>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</si>
  <si>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</si>
  <si>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</si>
  <si>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</si>
  <si>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</si>
  <si>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</si>
  <si>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</si>
  <si>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</si>
  <si>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</si>
  <si>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</si>
  <si>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</si>
  <si>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</si>
  <si>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</si>
  <si>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</si>
  <si>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</si>
  <si>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</si>
  <si>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3000mSC(0.762)</t>
    <phoneticPr fontId="1"/>
  </si>
  <si>
    <t>少B砲丸投(5.000)</t>
    <rPh sb="0" eb="1">
      <t>ショウ</t>
    </rPh>
    <rPh sb="2" eb="4">
      <t>ホウガン</t>
    </rPh>
    <rPh sb="4" eb="5">
      <t>ナ</t>
    </rPh>
    <phoneticPr fontId="3"/>
  </si>
  <si>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</si>
  <si>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</si>
  <si>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</si>
  <si>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</si>
  <si>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</si>
  <si>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</si>
  <si>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</si>
  <si>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</si>
  <si>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</si>
  <si>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</si>
  <si>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</si>
  <si>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</si>
  <si>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</si>
  <si>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</si>
  <si>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</si>
  <si>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</si>
  <si>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</si>
  <si>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</si>
  <si>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</si>
  <si>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</si>
  <si>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</si>
  <si>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</si>
  <si>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</si>
  <si>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</si>
  <si>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</si>
  <si>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</si>
  <si>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</si>
  <si>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</si>
  <si>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</si>
  <si>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</si>
  <si>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</si>
  <si>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</si>
  <si>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</si>
  <si>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</si>
  <si>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</si>
  <si>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</si>
  <si>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</si>
  <si>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</si>
  <si>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</si>
  <si>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</si>
  <si>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</si>
  <si>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</si>
  <si>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</si>
  <si>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</si>
  <si>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</si>
  <si>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</si>
  <si>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</si>
  <si>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</si>
  <si>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</si>
  <si>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</si>
  <si>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</si>
  <si>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</si>
  <si>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</si>
  <si>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</si>
  <si>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</si>
  <si>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</si>
  <si>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</si>
  <si>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</si>
  <si>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</si>
  <si>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</si>
  <si>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</si>
  <si>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</si>
  <si>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</si>
  <si>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</si>
  <si>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</si>
  <si>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</si>
  <si>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</si>
  <si>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</si>
  <si>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</si>
  <si>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</si>
  <si>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</si>
  <si>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</si>
  <si>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</si>
  <si>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</si>
  <si>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</si>
  <si>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</si>
  <si>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</si>
  <si>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</si>
  <si>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</si>
  <si>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</si>
  <si>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</si>
  <si>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</si>
  <si>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</si>
  <si>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</si>
  <si>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</si>
  <si>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</si>
  <si>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</si>
  <si>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</si>
  <si>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</si>
  <si>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</si>
  <si>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</si>
  <si>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</si>
  <si>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</si>
  <si>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</si>
  <si>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</si>
  <si>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</si>
  <si>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</si>
  <si>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</si>
  <si>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</si>
  <si>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</si>
  <si>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</si>
  <si>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0.0</t>
  </si>
  <si>
    <t>0.0</t>
    <phoneticPr fontId="1"/>
  </si>
  <si>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</si>
  <si>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</si>
  <si>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</si>
  <si>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</si>
  <si>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</si>
  <si>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</si>
  <si>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</si>
  <si>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</si>
  <si>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</si>
  <si>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1234</t>
  </si>
  <si>
    <t>2456</t>
  </si>
  <si>
    <t>589</t>
  </si>
  <si>
    <t>1189</t>
  </si>
  <si>
    <t>※：クラブチームで申込む「中高生」は一般扱いで集計。</t>
    <rPh sb="9" eb="11">
      <t>モウシコ</t>
    </rPh>
    <rPh sb="13" eb="16">
      <t>チュウコウセイ</t>
    </rPh>
    <rPh sb="18" eb="20">
      <t>イッパン</t>
    </rPh>
    <rPh sb="20" eb="21">
      <t>アツカ</t>
    </rPh>
    <rPh sb="23" eb="25">
      <t>シュウケイ</t>
    </rPh>
    <phoneticPr fontId="3"/>
  </si>
  <si>
    <t>ｶﾅｶﾞﾜｺｳ</t>
    <phoneticPr fontId="3"/>
  </si>
  <si>
    <t>ｼｮｿﾞｸﾌﾘｶﾞﾅ</t>
    <phoneticPr fontId="3"/>
  </si>
  <si>
    <t>県</t>
    <rPh sb="0" eb="1">
      <t>ケン</t>
    </rPh>
    <phoneticPr fontId="1"/>
  </si>
  <si>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</si>
  <si>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少B1500m</t>
    <rPh sb="0" eb="1">
      <t>ショウ</t>
    </rPh>
    <phoneticPr fontId="3"/>
  </si>
  <si>
    <t>三段跳</t>
    <rPh sb="0" eb="2">
      <t>サンダン</t>
    </rPh>
    <rPh sb="2" eb="3">
      <t>チョウ</t>
    </rPh>
    <phoneticPr fontId="3"/>
  </si>
  <si>
    <t>一般/大学</t>
    <rPh sb="0" eb="2">
      <t>イッパン</t>
    </rPh>
    <rPh sb="3" eb="5">
      <t>ダイガク</t>
    </rPh>
    <phoneticPr fontId="3"/>
  </si>
  <si>
    <t>C</t>
    <phoneticPr fontId="1"/>
  </si>
  <si>
    <t>D</t>
    <phoneticPr fontId="1"/>
  </si>
  <si>
    <t>E</t>
    <phoneticPr fontId="1"/>
  </si>
  <si>
    <t>F</t>
    <phoneticPr fontId="1"/>
  </si>
  <si>
    <t>G</t>
    <phoneticPr fontId="1"/>
  </si>
  <si>
    <t>H</t>
    <phoneticPr fontId="1"/>
  </si>
  <si>
    <t>I</t>
    <phoneticPr fontId="1"/>
  </si>
  <si>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</si>
  <si>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</si>
  <si>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</si>
  <si>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権（県選手権だけ）</t>
    <rPh sb="0" eb="1">
      <t>ケン</t>
    </rPh>
    <rPh sb="2" eb="3">
      <t>ケン</t>
    </rPh>
    <rPh sb="3" eb="6">
      <t>センシュケン</t>
    </rPh>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</si>
  <si>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</si>
  <si>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</si>
  <si>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</si>
  <si>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</si>
  <si>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</si>
  <si>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</si>
  <si>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110mH(1.067)</t>
  </si>
  <si>
    <t>400mH(0.914)</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</si>
  <si>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</si>
  <si>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</si>
  <si>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</si>
  <si>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</si>
  <si>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</si>
  <si>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</si>
  <si>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</si>
  <si>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</si>
  <si>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</si>
  <si>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</si>
  <si>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</si>
  <si>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</si>
  <si>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</si>
  <si>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</si>
  <si>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少共110mJH(0.991)</t>
  </si>
  <si>
    <t>少共110mJH(0.991)</t>
    <rPh sb="0" eb="1">
      <t>ショウ</t>
    </rPh>
    <rPh sb="1" eb="2">
      <t>キョウ</t>
    </rPh>
    <phoneticPr fontId="1"/>
  </si>
  <si>
    <t>3000m</t>
    <phoneticPr fontId="1"/>
  </si>
  <si>
    <t>5000mW</t>
    <phoneticPr fontId="1"/>
  </si>
  <si>
    <t>中学3000m</t>
    <rPh sb="0" eb="1">
      <t>チュウガク</t>
    </rPh>
    <phoneticPr fontId="1"/>
  </si>
  <si>
    <t>300m</t>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</si>
  <si>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</si>
  <si>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</si>
  <si>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</si>
  <si>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</si>
  <si>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</si>
  <si>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</si>
  <si>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</si>
  <si>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</si>
  <si>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</si>
  <si>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</si>
  <si>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</si>
  <si>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2.</t>
    <phoneticPr fontId="1"/>
  </si>
  <si>
    <t>2.1</t>
    <phoneticPr fontId="1"/>
  </si>
  <si>
    <t>1）</t>
    <phoneticPr fontId="1"/>
  </si>
  <si>
    <t>2)</t>
    <phoneticPr fontId="1"/>
  </si>
  <si>
    <t>第1回記録会-ﾘﾚｰ</t>
    <phoneticPr fontId="1"/>
  </si>
  <si>
    <t>選手権-ﾘﾚｰ</t>
    <phoneticPr fontId="1"/>
  </si>
  <si>
    <t>国体代表</t>
    <rPh sb="0" eb="2">
      <t>コクタイ</t>
    </rPh>
    <rPh sb="2" eb="4">
      <t>ダイヒョウ</t>
    </rPh>
    <phoneticPr fontId="1"/>
  </si>
  <si>
    <t>選考会</t>
    <phoneticPr fontId="1"/>
  </si>
  <si>
    <t>第2回記録会-ﾘﾚｰ</t>
    <phoneticPr fontId="1"/>
  </si>
  <si>
    <t>2.2</t>
    <phoneticPr fontId="1"/>
  </si>
  <si>
    <t>①</t>
    <phoneticPr fontId="1"/>
  </si>
  <si>
    <t>・</t>
    <phoneticPr fontId="1"/>
  </si>
  <si>
    <t>・</t>
    <phoneticPr fontId="1"/>
  </si>
  <si>
    <t>③</t>
    <phoneticPr fontId="1"/>
  </si>
  <si>
    <t>③</t>
    <phoneticPr fontId="1"/>
  </si>
  <si>
    <t>④</t>
    <phoneticPr fontId="1"/>
  </si>
  <si>
    <t>⑤</t>
    <phoneticPr fontId="1"/>
  </si>
  <si>
    <t>⑤</t>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</si>
  <si>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</si>
  <si>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t>・</t>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</si>
  <si>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</si>
  <si>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</si>
  <si>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⑦</t>
    <phoneticPr fontId="1"/>
  </si>
  <si>
    <t>学校の場合は末尾を（大学⇒大、高校⇒高、中学⇒中）とすること。</t>
    <phoneticPr fontId="1"/>
  </si>
  <si>
    <t>⑧</t>
    <phoneticPr fontId="1"/>
  </si>
  <si>
    <t>⑨</t>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</si>
  <si>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</si>
  <si>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1)</t>
    <phoneticPr fontId="1"/>
  </si>
  <si>
    <t>②</t>
    <phoneticPr fontId="1"/>
  </si>
  <si>
    <t>④</t>
    <phoneticPr fontId="1"/>
  </si>
  <si>
    <t>⑦</t>
    <phoneticPr fontId="1"/>
  </si>
  <si>
    <t>①</t>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</si>
  <si>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</si>
  <si>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phoneticPr fontId="1"/>
  </si>
  <si>
    <t>競技者名ﾛｰﾏ字</t>
    <rPh sb="0" eb="2">
      <t>キョウギ</t>
    </rPh>
    <rPh sb="2" eb="3">
      <t>シャ</t>
    </rPh>
    <rPh sb="3" eb="4">
      <t>メイ</t>
    </rPh>
    <rPh sb="7" eb="8">
      <t>ジ</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</si>
  <si>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</si>
  <si>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</si>
  <si>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</si>
  <si>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⑩</t>
    <phoneticPr fontId="1"/>
  </si>
  <si>
    <t>⑪</t>
    <phoneticPr fontId="1"/>
  </si>
  <si>
    <t>⑫</t>
    <phoneticPr fontId="1"/>
  </si>
  <si>
    <t>・</t>
    <phoneticPr fontId="1"/>
  </si>
  <si>
    <t>⑬</t>
    <phoneticPr fontId="1"/>
  </si>
  <si>
    <t>a)</t>
    <phoneticPr fontId="1"/>
  </si>
  <si>
    <t>a)</t>
    <phoneticPr fontId="1"/>
  </si>
  <si>
    <t>b)</t>
    <phoneticPr fontId="1"/>
  </si>
  <si>
    <t>c)</t>
    <phoneticPr fontId="1"/>
  </si>
  <si>
    <t>ｄ)</t>
    <phoneticPr fontId="1"/>
  </si>
  <si>
    <t>※：</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</si>
  <si>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</si>
  <si>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</si>
  <si>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</si>
  <si>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</si>
  <si>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</si>
  <si>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</si>
  <si>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</si>
  <si>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</si>
  <si>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</si>
  <si>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</si>
  <si>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</si>
  <si>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e)</t>
    <phoneticPr fontId="1"/>
  </si>
  <si>
    <t>・</t>
    <phoneticPr fontId="1"/>
  </si>
  <si>
    <t>+2.0、-2.1、0.0</t>
    <phoneticPr fontId="1"/>
  </si>
  <si>
    <t>f)</t>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</si>
  <si>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</si>
  <si>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t>
    <phoneticPr fontId="1"/>
  </si>
  <si>
    <t>g)</t>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</si>
  <si>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</si>
  <si>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⑭</t>
    <phoneticPr fontId="1"/>
  </si>
  <si>
    <t>リレーメンバー</t>
    <phoneticPr fontId="1"/>
  </si>
  <si>
    <t>a)</t>
    <phoneticPr fontId="1"/>
  </si>
  <si>
    <t>4(4x100mR)</t>
    <phoneticPr fontId="1"/>
  </si>
  <si>
    <t>16(4x400mR)</t>
    <phoneticPr fontId="1"/>
  </si>
  <si>
    <t>チームコード</t>
    <phoneticPr fontId="1"/>
  </si>
  <si>
    <t>※：</t>
    <phoneticPr fontId="1"/>
  </si>
  <si>
    <t>：</t>
    <phoneticPr fontId="1"/>
  </si>
  <si>
    <t>：</t>
    <phoneticPr fontId="1"/>
  </si>
  <si>
    <t>c)</t>
    <phoneticPr fontId="1"/>
  </si>
  <si>
    <t>記録は「数字」だけを「半角」で入力する。</t>
    <rPh sb="0" eb="2">
      <t>キロク</t>
    </rPh>
    <rPh sb="4" eb="6">
      <t>スウジ</t>
    </rPh>
    <rPh sb="11" eb="13">
      <t>ハンカク</t>
    </rPh>
    <rPh sb="15" eb="17">
      <t>ニュウリョク</t>
    </rPh>
    <phoneticPr fontId="1"/>
  </si>
  <si>
    <t>4106</t>
    <phoneticPr fontId="1"/>
  </si>
  <si>
    <t>4x400mR</t>
    <phoneticPr fontId="1"/>
  </si>
  <si>
    <t>3:15.64</t>
    <phoneticPr fontId="1"/>
  </si>
  <si>
    <t>31564</t>
    <phoneticPr fontId="1"/>
  </si>
  <si>
    <t>d)</t>
    <phoneticPr fontId="1"/>
  </si>
  <si>
    <t>4)</t>
    <phoneticPr fontId="1"/>
  </si>
  <si>
    <t>②</t>
    <phoneticPr fontId="1"/>
  </si>
  <si>
    <t>③</t>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</si>
  <si>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</si>
  <si>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競技者名ﾛｰﾏ字(半角)</t>
    <rPh sb="0" eb="3">
      <t>キョウギシャ</t>
    </rPh>
    <rPh sb="3" eb="4">
      <t>メイ</t>
    </rPh>
    <rPh sb="7" eb="8">
      <t>ジ</t>
    </rPh>
    <rPh sb="9" eb="11">
      <t>ハンカク</t>
    </rPh>
    <phoneticPr fontId="3"/>
  </si>
  <si>
    <t>姓</t>
    <rPh sb="0" eb="1">
      <t>セイ</t>
    </rPh>
    <phoneticPr fontId="1"/>
  </si>
  <si>
    <t>名</t>
    <rPh sb="0" eb="1">
      <t>ナ</t>
    </rPh>
    <phoneticPr fontId="1"/>
  </si>
  <si>
    <t>KANAGAWA</t>
    <phoneticPr fontId="1"/>
  </si>
  <si>
    <t>Taro</t>
    <phoneticPr fontId="1"/>
  </si>
  <si>
    <t>KANAGAWA</t>
    <phoneticPr fontId="1"/>
  </si>
  <si>
    <t>Hanako</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</si>
  <si>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</si>
  <si>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</si>
  <si>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</si>
  <si>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</si>
  <si>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太郎</t>
    <rPh sb="0" eb="2">
      <t>タロウ</t>
    </rPh>
    <phoneticPr fontId="3"/>
  </si>
  <si>
    <t>2021年度</t>
    <rPh sb="3" eb="5">
      <t>ネンド</t>
    </rPh>
    <phoneticPr fontId="3"/>
  </si>
  <si>
    <t>リレーメンバー選択時は、必ず申込競技会の「リレー」シートで申込チームに対応して種目、参加/資格記録等を入力する必要がある。</t>
    <rPh sb="7" eb="9">
      <t>センタク</t>
    </rPh>
    <rPh sb="9" eb="10">
      <t>ジ</t>
    </rPh>
    <rPh sb="12" eb="13">
      <t>カナラ</t>
    </rPh>
    <rPh sb="14" eb="16">
      <t>モウシコミ</t>
    </rPh>
    <rPh sb="16" eb="19">
      <t>キョウギカイ</t>
    </rPh>
    <rPh sb="29" eb="31">
      <t>モウシコ</t>
    </rPh>
    <rPh sb="35" eb="37">
      <t>タイオウ</t>
    </rPh>
    <rPh sb="39" eb="41">
      <t>シュモク</t>
    </rPh>
    <rPh sb="42" eb="44">
      <t>サンカ</t>
    </rPh>
    <rPh sb="45" eb="47">
      <t>シカク</t>
    </rPh>
    <rPh sb="47" eb="49">
      <t>キロク</t>
    </rPh>
    <rPh sb="49" eb="50">
      <t>トウ</t>
    </rPh>
    <rPh sb="51" eb="53">
      <t>ニュウリョク</t>
    </rPh>
    <rPh sb="55" eb="57">
      <t>ヒツヨウ</t>
    </rPh>
    <phoneticPr fontId="1"/>
  </si>
  <si>
    <r>
      <t xml:space="preserve">競技者名のローマ字表記は、次の形式で半角の英字を入力する。
姓：すべて大文字で入力する。　(例：神奈川 → </t>
    </r>
    <r>
      <rPr>
        <sz val="11"/>
        <color rgb="FFFF0000"/>
        <rFont val="ＭＳ 明朝"/>
        <family val="1"/>
        <charset val="128"/>
      </rPr>
      <t>KANAGAWA</t>
    </r>
    <r>
      <rPr>
        <sz val="11"/>
        <color rgb="FFFF0000"/>
        <rFont val="ＭＳ Ｐ明朝"/>
        <family val="1"/>
        <charset val="128"/>
      </rPr>
      <t xml:space="preserve">）
名：先頭は大文字、2文字目以降は小文字で入力する。 （例：太郎 → </t>
    </r>
    <r>
      <rPr>
        <sz val="11"/>
        <color rgb="FFFF0000"/>
        <rFont val="ＭＳ 明朝"/>
        <family val="1"/>
        <charset val="128"/>
      </rPr>
      <t>Taro</t>
    </r>
    <r>
      <rPr>
        <sz val="11"/>
        <color rgb="FFFF0000"/>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</si>
  <si>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</si>
  <si>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ｱｽﾘｰﾄﾋﾞﾌﾞｽ</t>
    <phoneticPr fontId="3"/>
  </si>
  <si>
    <t>ﾋﾞﾌﾞｽ代
(x400円)</t>
    <rPh sb="5" eb="6">
      <t>ダイ</t>
    </rPh>
    <rPh sb="12" eb="13">
      <t>エン</t>
    </rPh>
    <phoneticPr fontId="3"/>
  </si>
  <si>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</si>
  <si>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</si>
  <si>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</si>
  <si>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新ﾋﾞﾌﾞｽ</t>
    <rPh sb="0" eb="1">
      <t>シン</t>
    </rPh>
    <phoneticPr fontId="4"/>
  </si>
  <si>
    <t>ﾋﾞﾌﾞｽ</t>
    <phoneticPr fontId="1"/>
  </si>
  <si>
    <t>付与</t>
    <rPh sb="0" eb="2">
      <t>フヨ</t>
    </rPh>
    <phoneticPr fontId="3"/>
  </si>
  <si>
    <t>新ﾋﾞﾌﾞｽ希望</t>
    <rPh sb="0" eb="1">
      <t>シン</t>
    </rPh>
    <rPh sb="6" eb="8">
      <t>キボウ</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</si>
  <si>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</si>
  <si>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</si>
  <si>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</si>
  <si>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「付与ﾋﾞﾌﾞｽ」は、申込受付時に新規アスリートビブスを付与して、申込者にExcelファイルをメールで返送するので参照すること。</t>
    <rPh sb="1" eb="3">
      <t>フヨ</t>
    </rPh>
    <rPh sb="11" eb="13">
      <t>モウシコミ</t>
    </rPh>
    <rPh sb="13" eb="15">
      <t>ウケツケ</t>
    </rPh>
    <rPh sb="15" eb="16">
      <t>ジ</t>
    </rPh>
    <rPh sb="17" eb="19">
      <t>シンキ</t>
    </rPh>
    <rPh sb="28" eb="30">
      <t>フヨ</t>
    </rPh>
    <rPh sb="33" eb="35">
      <t>モウシコミ</t>
    </rPh>
    <rPh sb="35" eb="36">
      <t>シャ</t>
    </rPh>
    <rPh sb="51" eb="53">
      <t>ヘンソウ</t>
    </rPh>
    <rPh sb="57" eb="59">
      <t>サンショウ</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</si>
  <si>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</si>
  <si>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対策費
(x100円)</t>
    <rPh sb="0" eb="3">
      <t>タイサクヒ</t>
    </rPh>
    <rPh sb="9" eb="10">
      <t>エン</t>
    </rPh>
    <phoneticPr fontId="3"/>
  </si>
  <si>
    <t>第 1回神奈川県記録会 兼 国体選考会</t>
    <rPh sb="0" eb="1">
      <t>ダイ</t>
    </rPh>
    <rPh sb="3" eb="4">
      <t>カイ</t>
    </rPh>
    <rPh sb="4" eb="7">
      <t>カナガワ</t>
    </rPh>
    <rPh sb="7" eb="8">
      <t>ケン</t>
    </rPh>
    <rPh sb="8" eb="10">
      <t>キロク</t>
    </rPh>
    <rPh sb="10" eb="11">
      <t>カイ</t>
    </rPh>
    <rPh sb="12" eb="13">
      <t>ケン</t>
    </rPh>
    <rPh sb="14" eb="16">
      <t>コクタイ</t>
    </rPh>
    <rPh sb="16" eb="19">
      <t>センコウカイ</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</si>
  <si>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</si>
  <si>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参加料
(x800円)</t>
    <rPh sb="0" eb="2">
      <t>サンカ</t>
    </rPh>
    <rPh sb="2" eb="3">
      <t>リョウ</t>
    </rPh>
    <rPh sb="9" eb="10">
      <t>エン</t>
    </rPh>
    <phoneticPr fontId="3"/>
  </si>
  <si>
    <t>参加料
(x500円)</t>
    <rPh sb="0" eb="2">
      <t>サンカ</t>
    </rPh>
    <rPh sb="2" eb="3">
      <t>リョウ</t>
    </rPh>
    <rPh sb="9" eb="10">
      <t>エン</t>
    </rPh>
    <phoneticPr fontId="3"/>
  </si>
  <si>
    <t>参</t>
    <rPh sb="0" eb="1">
      <t>サン</t>
    </rPh>
    <phoneticPr fontId="1"/>
  </si>
  <si>
    <t>重</t>
    <rPh sb="0" eb="1">
      <t>シゲル</t>
    </rPh>
    <phoneticPr fontId="1"/>
  </si>
  <si>
    <t>感染症対策</t>
    <rPh sb="0" eb="3">
      <t>カンセンショウ</t>
    </rPh>
    <rPh sb="3" eb="5">
      <t>タイサク</t>
    </rPh>
    <phoneticPr fontId="3"/>
  </si>
  <si>
    <t>100mYH(0.762)</t>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</si>
  <si>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</si>
  <si>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</si>
  <si>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</si>
  <si>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</si>
  <si>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</si>
  <si>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</si>
  <si>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県選手権・第2回記録会、および国体選手選考会・第3回記録会は、それ迄の競技会で県陸協から付与されたアスリートビブスのナンバーを入力する。</t>
    <rPh sb="0" eb="1">
      <t>ケン</t>
    </rPh>
    <rPh sb="1" eb="4">
      <t>センシュケン</t>
    </rPh>
    <rPh sb="5" eb="6">
      <t>ダイ</t>
    </rPh>
    <rPh sb="7" eb="8">
      <t>カイ</t>
    </rPh>
    <rPh sb="8" eb="10">
      <t>キロク</t>
    </rPh>
    <rPh sb="10" eb="11">
      <t>カイ</t>
    </rPh>
    <rPh sb="15" eb="17">
      <t>コクタイ</t>
    </rPh>
    <rPh sb="17" eb="19">
      <t>センシュ</t>
    </rPh>
    <rPh sb="19" eb="22">
      <t>センコウカイ</t>
    </rPh>
    <rPh sb="23" eb="24">
      <t>ダイ</t>
    </rPh>
    <rPh sb="25" eb="26">
      <t>カイ</t>
    </rPh>
    <rPh sb="26" eb="28">
      <t>キロク</t>
    </rPh>
    <rPh sb="28" eb="29">
      <t>カイ</t>
    </rPh>
    <rPh sb="33" eb="34">
      <t>マデ</t>
    </rPh>
    <rPh sb="35" eb="38">
      <t>キョウギカイ</t>
    </rPh>
    <rPh sb="39" eb="40">
      <t>ケン</t>
    </rPh>
    <rPh sb="40" eb="42">
      <t>リッキョウ</t>
    </rPh>
    <rPh sb="44" eb="46">
      <t>フヨ</t>
    </rPh>
    <rPh sb="63" eb="65">
      <t>ニュウリョク</t>
    </rPh>
    <phoneticPr fontId="1"/>
  </si>
  <si>
    <t>登録料
(x100円)</t>
    <rPh sb="0" eb="2">
      <t>トウロク</t>
    </rPh>
    <rPh sb="2" eb="3">
      <t>リョウ</t>
    </rPh>
    <rPh sb="9" eb="10">
      <t>エン</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</si>
  <si>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</si>
  <si>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r>
      <t xml:space="preserve">学連登録の大学生（団体区分：大学）の神奈川陸協登録料は、2021年度から神奈川陸協が直接徴収することになりました（昨年度までは日本学連が学連登録料と一緒に徴収）。
</t>
    </r>
    <r>
      <rPr>
        <b/>
        <sz val="11"/>
        <rFont val="ＭＳ Ｐゴシック"/>
        <family val="3"/>
        <charset val="128"/>
        <scheme val="minor"/>
      </rPr>
      <t>登録料（</t>
    </r>
    <r>
      <rPr>
        <b/>
        <sz val="11"/>
        <color rgb="FFFF0000"/>
        <rFont val="ＭＳ Ｐゴシック"/>
        <family val="3"/>
        <charset val="128"/>
        <scheme val="minor"/>
      </rPr>
      <t>100円/1人</t>
    </r>
    <r>
      <rPr>
        <b/>
        <sz val="11"/>
        <rFont val="ＭＳ Ｐゴシック"/>
        <family val="3"/>
        <charset val="128"/>
        <scheme val="minor"/>
      </rPr>
      <t>）</t>
    </r>
    <r>
      <rPr>
        <b/>
        <sz val="11"/>
        <color theme="1"/>
        <rFont val="ＭＳ Ｐゴシック"/>
        <family val="3"/>
        <charset val="128"/>
        <scheme val="minor"/>
      </rPr>
      <t>は、競技会の参加料と合せて振込んでください。
登録料の振込みが確認できない場合は、2021年度の競技会には出場できませんのでご注意ください。</t>
    </r>
    <rPh sb="0" eb="2">
      <t>ガクレン</t>
    </rPh>
    <rPh sb="2" eb="4">
      <t>トウロク</t>
    </rPh>
    <rPh sb="9" eb="11">
      <t>ダンタイ</t>
    </rPh>
    <rPh sb="11" eb="13">
      <t>クブン</t>
    </rPh>
    <rPh sb="14" eb="16">
      <t>ダイガク</t>
    </rPh>
    <rPh sb="89" eb="90">
      <t>エン</t>
    </rPh>
    <rPh sb="91" eb="93">
      <t>ヒトリ</t>
    </rPh>
    <rPh sb="96" eb="99">
      <t>キョウギカイ</t>
    </rPh>
    <rPh sb="100" eb="103">
      <t>サンカリョウ</t>
    </rPh>
    <rPh sb="104" eb="105">
      <t>アワ</t>
    </rPh>
    <rPh sb="157" eb="159">
      <t>チュウイ</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</si>
  <si>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</si>
  <si>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学連登録の大学生（団体区分：大学）の神奈川陸協登録料は、2021年度から神奈川陸協が直接徴収することになったため（昨年度までは日本学連が学連登録料と一緒に徴収)、登録する男女それぞれの人数を入力する。人数を入力すると登録料が計算される。
登録料の振込みが確認できない場合は、20201年度の競技会には出場できないので注意すること。</t>
    <rPh sb="0" eb="2">
      <t>ガクレン</t>
    </rPh>
    <rPh sb="2" eb="4">
      <t>トウロク</t>
    </rPh>
    <rPh sb="81" eb="83">
      <t>トウロク</t>
    </rPh>
    <rPh sb="85" eb="87">
      <t>ダンジョ</t>
    </rPh>
    <rPh sb="92" eb="94">
      <t>ニンズウ</t>
    </rPh>
    <rPh sb="95" eb="97">
      <t>ニュウリョク</t>
    </rPh>
    <rPh sb="100" eb="102">
      <t>ニンズウ</t>
    </rPh>
    <rPh sb="103" eb="105">
      <t>ニュウリョク</t>
    </rPh>
    <rPh sb="108" eb="111">
      <t>トウロクリョウ</t>
    </rPh>
    <rPh sb="112" eb="114">
      <t>ケイサン</t>
    </rPh>
    <rPh sb="158" eb="160">
      <t>チュウイ</t>
    </rPh>
    <phoneticPr fontId="1"/>
  </si>
  <si>
    <t>感染症拡大
防止対策</t>
    <rPh sb="0" eb="2">
      <t>カンセン</t>
    </rPh>
    <rPh sb="2" eb="3">
      <t>ショウ</t>
    </rPh>
    <rPh sb="3" eb="5">
      <t>カクダイ</t>
    </rPh>
    <rPh sb="6" eb="8">
      <t>ボウシ</t>
    </rPh>
    <rPh sb="8" eb="10">
      <t>タイサク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</si>
</sst>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1"/>
      <color theme="1"/>
      <name val="ＭＳ Ｐゴシック"/>
      <family val="3"/>
      <charset val="128"/>
      <scheme val="minor"/>
    </font>
    <font>
      <b/>
      <sz val="16"/>
      <color indexed="8"/>
      <name val="ＭＳ Ｐゴシック"/>
      <family val="2"/>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sz val="11"/>
      <color rgb="FFFF0000"/>
      <name val="ＭＳ 明朝"/>
      <family val="1"/>
      <charset val="128"/>
    </font>
    <font>
      <b/>
      <sz val="11"/>
      <color theme="1"/>
      <name val="ＭＳ Ｐゴシック"/>
      <family val="3"/>
      <charset val="128"/>
      <scheme val="minor"/>
    </font>
    <font>
      <b/>
      <sz val="36"/>
      <name val="ＭＳ Ｐゴシック"/>
      <family val="3"/>
      <charset val="128"/>
    </font>
    <font>
      <b/>
      <sz val="11"/>
      <name val="ＭＳ Ｐゴシック"/>
      <family val="3"/>
      <charset val="128"/>
      <scheme val="minor"/>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indexed="9"/>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2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
      <left style="dotted">
        <color indexed="64"/>
      </left>
      <right/>
      <top/>
      <bottom style="thin">
        <color auto="1"/>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auto="1"/>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927">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5" fillId="0" borderId="18" xfId="4" applyFont="1" applyBorder="1" applyAlignment="1">
      <alignment horizontal="center" vertical="center" wrapText="1"/>
    </xf>
    <xf numFmtId="0" fontId="25" fillId="0" borderId="18" xfId="4" applyFont="1" applyBorder="1" applyAlignment="1">
      <alignment horizontal="center" vertical="center"/>
    </xf>
    <xf numFmtId="0" fontId="2" fillId="0" borderId="18" xfId="4" applyBorder="1">
      <alignment vertical="center"/>
    </xf>
    <xf numFmtId="0" fontId="2" fillId="0" borderId="86" xfId="4" applyBorder="1">
      <alignment vertical="center"/>
    </xf>
    <xf numFmtId="0" fontId="25" fillId="0" borderId="6" xfId="4" applyFont="1" applyBorder="1" applyAlignment="1">
      <alignment horizontal="center" vertical="center" wrapText="1"/>
    </xf>
    <xf numFmtId="0" fontId="2" fillId="0" borderId="0" xfId="4" applyBorder="1">
      <alignment vertical="center"/>
    </xf>
    <xf numFmtId="0" fontId="2" fillId="0" borderId="26" xfId="4" applyBorder="1">
      <alignment vertical="center"/>
    </xf>
    <xf numFmtId="0" fontId="17" fillId="0" borderId="102" xfId="4" applyFont="1" applyFill="1" applyBorder="1" applyAlignment="1">
      <alignment horizontal="center" vertical="center" wrapText="1" shrinkToFit="1"/>
    </xf>
    <xf numFmtId="0" fontId="17" fillId="0" borderId="103" xfId="4" applyFont="1" applyBorder="1" applyAlignment="1">
      <alignment horizontal="center" vertical="center" wrapText="1"/>
    </xf>
    <xf numFmtId="0" fontId="17" fillId="0" borderId="104" xfId="4" applyFont="1" applyBorder="1" applyAlignment="1">
      <alignment horizontal="center" vertical="center" wrapText="1"/>
    </xf>
    <xf numFmtId="0" fontId="17" fillId="0" borderId="105" xfId="4" applyFont="1" applyBorder="1" applyAlignment="1">
      <alignment horizontal="center" vertical="center" wrapText="1"/>
    </xf>
    <xf numFmtId="0" fontId="17" fillId="0" borderId="106" xfId="4" applyFont="1" applyFill="1" applyBorder="1" applyAlignment="1">
      <alignment horizontal="center" vertical="center" wrapText="1" shrinkToFit="1"/>
    </xf>
    <xf numFmtId="0" fontId="17" fillId="0" borderId="103" xfId="4" applyFont="1" applyFill="1" applyBorder="1" applyAlignment="1">
      <alignment horizontal="center" vertical="center" wrapText="1" shrinkToFit="1"/>
    </xf>
    <xf numFmtId="0" fontId="2" fillId="0" borderId="0" xfId="4" applyAlignment="1">
      <alignment horizontal="right" vertical="center"/>
    </xf>
    <xf numFmtId="0" fontId="24" fillId="0" borderId="97" xfId="4" applyFont="1" applyBorder="1" applyAlignment="1">
      <alignment vertical="center" shrinkToFit="1"/>
    </xf>
    <xf numFmtId="0" fontId="24" fillId="0" borderId="98"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7"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58" xfId="4" applyNumberFormat="1" applyFont="1" applyFill="1" applyBorder="1" applyAlignment="1" applyProtection="1">
      <alignment horizontal="center" vertical="center"/>
    </xf>
    <xf numFmtId="49" fontId="16" fillId="0" borderId="87" xfId="4" applyNumberFormat="1" applyFont="1" applyFill="1" applyBorder="1" applyAlignment="1" applyProtection="1">
      <alignment shrinkToFit="1"/>
      <protection locked="0"/>
    </xf>
    <xf numFmtId="49" fontId="14" fillId="0" borderId="88" xfId="4" applyNumberFormat="1" applyFont="1" applyFill="1" applyBorder="1" applyAlignment="1" applyProtection="1">
      <alignment horizontal="left"/>
      <protection locked="0"/>
    </xf>
    <xf numFmtId="49" fontId="16" fillId="0" borderId="54" xfId="4" applyNumberFormat="1" applyFont="1" applyFill="1" applyBorder="1" applyAlignment="1" applyProtection="1">
      <alignment horizontal="center" vertical="center"/>
      <protection locked="0"/>
    </xf>
    <xf numFmtId="49" fontId="16" fillId="0" borderId="55" xfId="4" applyNumberFormat="1" applyFont="1" applyFill="1" applyBorder="1" applyAlignment="1" applyProtection="1">
      <alignment vertical="center" shrinkToFit="1"/>
      <protection locked="0"/>
    </xf>
    <xf numFmtId="49" fontId="18" fillId="0" borderId="90" xfId="4" applyNumberFormat="1" applyFont="1" applyFill="1" applyBorder="1" applyAlignment="1" applyProtection="1">
      <alignment vertical="center" shrinkToFit="1"/>
      <protection locked="0"/>
    </xf>
    <xf numFmtId="49" fontId="16" fillId="0" borderId="91" xfId="4" applyNumberFormat="1" applyFont="1" applyFill="1" applyBorder="1" applyAlignment="1" applyProtection="1">
      <alignment vertical="center" shrinkToFit="1"/>
      <protection locked="0"/>
    </xf>
    <xf numFmtId="49" fontId="16" fillId="0" borderId="90" xfId="4" applyNumberFormat="1" applyFont="1" applyFill="1" applyBorder="1" applyAlignment="1" applyProtection="1">
      <alignment vertical="center" shrinkToFit="1"/>
      <protection locked="0"/>
    </xf>
    <xf numFmtId="49" fontId="16" fillId="0" borderId="57" xfId="4" applyNumberFormat="1" applyFont="1" applyFill="1" applyBorder="1" applyAlignment="1" applyProtection="1">
      <alignment horizontal="center" vertical="center"/>
      <protection locked="0"/>
    </xf>
    <xf numFmtId="49" fontId="16" fillId="0" borderId="92" xfId="4" applyNumberFormat="1" applyFont="1" applyFill="1" applyBorder="1" applyAlignment="1" applyProtection="1">
      <alignment horizontal="center" shrinkToFit="1"/>
      <protection locked="0"/>
    </xf>
    <xf numFmtId="49" fontId="16" fillId="0" borderId="90" xfId="4" applyNumberFormat="1" applyFont="1" applyFill="1" applyBorder="1" applyAlignment="1" applyProtection="1">
      <alignment horizontal="center" shrinkToFit="1"/>
      <protection locked="0"/>
    </xf>
    <xf numFmtId="49" fontId="16" fillId="0" borderId="53" xfId="4" applyNumberFormat="1" applyFont="1" applyFill="1" applyBorder="1" applyAlignment="1" applyProtection="1">
      <alignment horizontal="center" shrinkToFit="1"/>
      <protection locked="0"/>
    </xf>
    <xf numFmtId="49" fontId="16" fillId="0" borderId="92" xfId="4" applyNumberFormat="1" applyFont="1" applyFill="1" applyBorder="1" applyAlignment="1" applyProtection="1">
      <alignment vertical="center" shrinkToFit="1"/>
      <protection locked="0"/>
    </xf>
    <xf numFmtId="49" fontId="16" fillId="0" borderId="70" xfId="4" applyNumberFormat="1" applyFont="1" applyFill="1" applyBorder="1" applyAlignment="1" applyProtection="1">
      <alignment vertical="center" shrinkToFit="1"/>
      <protection locked="0"/>
    </xf>
    <xf numFmtId="49" fontId="16" fillId="0" borderId="71" xfId="4" applyNumberFormat="1" applyFont="1" applyFill="1" applyBorder="1" applyAlignment="1" applyProtection="1">
      <alignment vertical="center" shrinkToFit="1"/>
    </xf>
    <xf numFmtId="49" fontId="16" fillId="0" borderId="70" xfId="4" applyNumberFormat="1" applyFont="1" applyFill="1" applyBorder="1" applyAlignment="1" applyProtection="1">
      <alignment vertical="center" shrinkToFit="1"/>
    </xf>
    <xf numFmtId="49" fontId="16" fillId="0" borderId="72" xfId="4" applyNumberFormat="1" applyFont="1" applyFill="1" applyBorder="1" applyAlignment="1" applyProtection="1">
      <alignment vertical="center" shrinkToFit="1"/>
    </xf>
    <xf numFmtId="0" fontId="2" fillId="0" borderId="33" xfId="4" applyFill="1" applyBorder="1">
      <alignment vertical="center"/>
    </xf>
    <xf numFmtId="1" fontId="12" fillId="0" borderId="33" xfId="4" applyNumberFormat="1" applyFont="1" applyFill="1" applyBorder="1" applyAlignment="1" applyProtection="1">
      <alignment horizontal="center" vertical="center"/>
    </xf>
    <xf numFmtId="49" fontId="16" fillId="0" borderId="89" xfId="4" applyNumberFormat="1" applyFont="1" applyFill="1" applyBorder="1" applyAlignment="1" applyProtection="1">
      <alignment horizontal="center" vertical="center"/>
      <protection locked="0"/>
    </xf>
    <xf numFmtId="49" fontId="16" fillId="0" borderId="78" xfId="4" applyNumberFormat="1" applyFont="1" applyFill="1" applyBorder="1" applyAlignment="1" applyProtection="1">
      <alignment horizontal="center" vertical="center"/>
      <protection locked="0"/>
    </xf>
    <xf numFmtId="49" fontId="16" fillId="0" borderId="79" xfId="4" applyNumberFormat="1" applyFont="1" applyFill="1" applyBorder="1" applyAlignment="1" applyProtection="1">
      <alignment horizontal="center" vertical="center"/>
    </xf>
    <xf numFmtId="49" fontId="16" fillId="0" borderId="78" xfId="4" applyNumberFormat="1" applyFont="1" applyFill="1" applyBorder="1" applyAlignment="1" applyProtection="1">
      <alignment horizontal="center" vertical="center"/>
    </xf>
    <xf numFmtId="49" fontId="16" fillId="0" borderId="80" xfId="4" applyNumberFormat="1" applyFont="1" applyFill="1" applyBorder="1" applyAlignment="1" applyProtection="1">
      <alignment horizontal="center" vertical="center"/>
    </xf>
    <xf numFmtId="1" fontId="29" fillId="0" borderId="33" xfId="4" applyNumberFormat="1" applyFont="1" applyFill="1" applyBorder="1" applyAlignment="1" applyProtection="1">
      <alignment vertical="center"/>
    </xf>
    <xf numFmtId="1" fontId="14" fillId="0" borderId="53" xfId="4" applyNumberFormat="1" applyFont="1" applyFill="1" applyBorder="1" applyAlignment="1" applyProtection="1">
      <alignment horizontal="center" vertical="center" shrinkToFit="1"/>
      <protection locked="0"/>
    </xf>
    <xf numFmtId="49" fontId="16" fillId="4" borderId="89" xfId="4" applyNumberFormat="1" applyFont="1" applyFill="1" applyBorder="1" applyAlignment="1" applyProtection="1">
      <alignment shrinkToFit="1"/>
    </xf>
    <xf numFmtId="49" fontId="16" fillId="4" borderId="114" xfId="4" applyNumberFormat="1" applyFont="1" applyFill="1" applyBorder="1" applyAlignment="1" applyProtection="1">
      <alignment shrinkToFit="1"/>
    </xf>
    <xf numFmtId="49" fontId="16" fillId="4" borderId="79" xfId="4" applyNumberFormat="1" applyFont="1" applyFill="1" applyBorder="1" applyAlignment="1" applyProtection="1">
      <alignment shrinkToFit="1"/>
    </xf>
    <xf numFmtId="49" fontId="16" fillId="4" borderId="78" xfId="4" applyNumberFormat="1" applyFont="1" applyFill="1" applyBorder="1" applyAlignment="1" applyProtection="1">
      <alignment shrinkToFit="1"/>
    </xf>
    <xf numFmtId="49" fontId="16" fillId="4" borderId="80" xfId="4" applyNumberFormat="1" applyFont="1" applyFill="1" applyBorder="1" applyAlignment="1" applyProtection="1">
      <alignment shrinkToFit="1"/>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126" xfId="0" applyBorder="1">
      <alignment vertical="center"/>
    </xf>
    <xf numFmtId="0" fontId="0" fillId="0" borderId="101" xfId="0" applyBorder="1">
      <alignment vertical="center"/>
    </xf>
    <xf numFmtId="0" fontId="0" fillId="0" borderId="128" xfId="0" applyBorder="1">
      <alignment vertical="center"/>
    </xf>
    <xf numFmtId="0" fontId="0" fillId="0" borderId="108" xfId="0" applyBorder="1">
      <alignment vertical="center"/>
    </xf>
    <xf numFmtId="0" fontId="0" fillId="0" borderId="18" xfId="0" applyBorder="1">
      <alignment vertical="center"/>
    </xf>
    <xf numFmtId="0" fontId="0" fillId="0" borderId="1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25" xfId="0" applyBorder="1" applyAlignment="1">
      <alignment horizontal="center" vertical="center"/>
    </xf>
    <xf numFmtId="0" fontId="0" fillId="0" borderId="12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29" xfId="0" applyBorder="1">
      <alignment vertical="center"/>
    </xf>
    <xf numFmtId="0" fontId="0" fillId="0" borderId="129" xfId="0" applyBorder="1" applyAlignment="1">
      <alignment horizontal="center" vertical="center"/>
    </xf>
    <xf numFmtId="0" fontId="0" fillId="0" borderId="0" xfId="0" applyAlignment="1">
      <alignment horizontal="center" vertical="center"/>
    </xf>
    <xf numFmtId="0" fontId="34" fillId="0" borderId="0" xfId="4" applyFont="1">
      <alignment vertical="center"/>
    </xf>
    <xf numFmtId="1" fontId="16" fillId="0" borderId="29" xfId="4" applyNumberFormat="1" applyFont="1" applyFill="1" applyBorder="1" applyAlignment="1" applyProtection="1">
      <alignment horizontal="center" vertical="center"/>
    </xf>
    <xf numFmtId="1" fontId="16" fillId="0" borderId="66" xfId="4" applyNumberFormat="1" applyFont="1" applyFill="1" applyBorder="1" applyAlignment="1" applyProtection="1">
      <alignment horizontal="center" vertical="center" shrinkToFit="1"/>
    </xf>
    <xf numFmtId="1" fontId="16" fillId="0" borderId="42" xfId="4" applyNumberFormat="1" applyFont="1" applyFill="1" applyBorder="1" applyAlignment="1" applyProtection="1">
      <alignment horizontal="center" vertical="center" shrinkToFit="1"/>
    </xf>
    <xf numFmtId="1" fontId="16" fillId="0" borderId="66"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wrapText="1"/>
    </xf>
    <xf numFmtId="1" fontId="16" fillId="0" borderId="42" xfId="4" applyNumberFormat="1" applyFont="1" applyFill="1" applyBorder="1" applyAlignment="1" applyProtection="1">
      <alignment horizontal="center" vertical="center"/>
    </xf>
    <xf numFmtId="49" fontId="16" fillId="0" borderId="68" xfId="4" applyNumberFormat="1" applyFont="1" applyFill="1" applyBorder="1" applyAlignment="1" applyProtection="1">
      <alignment horizontal="center"/>
    </xf>
    <xf numFmtId="0" fontId="15" fillId="0" borderId="32" xfId="4" applyFont="1" applyFill="1" applyBorder="1" applyAlignment="1">
      <alignment horizontal="center" vertical="center"/>
    </xf>
    <xf numFmtId="0" fontId="15" fillId="0" borderId="59" xfId="4" applyFont="1" applyFill="1" applyBorder="1" applyAlignment="1">
      <alignment horizontal="center" vertical="center"/>
    </xf>
    <xf numFmtId="0" fontId="14" fillId="0" borderId="73" xfId="4" applyFont="1" applyFill="1" applyBorder="1" applyAlignment="1">
      <alignment horizontal="center" vertical="center"/>
    </xf>
    <xf numFmtId="0" fontId="14" fillId="0" borderId="93" xfId="4" applyFont="1" applyFill="1" applyBorder="1" applyAlignment="1">
      <alignment horizontal="center" vertical="center"/>
    </xf>
    <xf numFmtId="0" fontId="14" fillId="0" borderId="34" xfId="4" applyFont="1" applyFill="1" applyBorder="1" applyAlignment="1">
      <alignment horizontal="center" vertical="center" shrinkToFit="1"/>
    </xf>
    <xf numFmtId="0" fontId="14" fillId="0" borderId="33" xfId="4" applyFont="1" applyFill="1" applyBorder="1" applyAlignment="1">
      <alignment horizontal="center" vertical="center" shrinkToFit="1"/>
    </xf>
    <xf numFmtId="0" fontId="14" fillId="0" borderId="36" xfId="4" applyFont="1" applyFill="1" applyBorder="1" applyAlignment="1">
      <alignment horizontal="center" vertical="center" shrinkToFit="1"/>
    </xf>
    <xf numFmtId="0" fontId="27" fillId="0" borderId="36" xfId="4" applyFont="1" applyFill="1" applyBorder="1" applyAlignment="1">
      <alignment horizontal="center" vertical="center" shrinkToFit="1"/>
    </xf>
    <xf numFmtId="49" fontId="16" fillId="0" borderId="77" xfId="4" applyNumberFormat="1" applyFont="1" applyFill="1" applyBorder="1" applyAlignment="1" applyProtection="1">
      <alignment horizontal="center" shrinkToFit="1"/>
    </xf>
    <xf numFmtId="49" fontId="16" fillId="0" borderId="33" xfId="4" applyNumberFormat="1" applyFont="1" applyFill="1" applyBorder="1" applyAlignment="1" applyProtection="1">
      <alignment horizontal="center" shrinkToFit="1"/>
    </xf>
    <xf numFmtId="49" fontId="18" fillId="0" borderId="34" xfId="4" applyNumberFormat="1" applyFont="1" applyFill="1" applyBorder="1" applyAlignment="1" applyProtection="1">
      <alignment horizontal="center" shrinkToFit="1"/>
    </xf>
    <xf numFmtId="49" fontId="16" fillId="0" borderId="35" xfId="4" applyNumberFormat="1" applyFont="1" applyFill="1" applyBorder="1" applyAlignment="1" applyProtection="1">
      <alignment horizontal="center" shrinkToFit="1"/>
    </xf>
    <xf numFmtId="49" fontId="16" fillId="0" borderId="36" xfId="4" applyNumberFormat="1" applyFont="1" applyFill="1" applyBorder="1" applyAlignment="1" applyProtection="1">
      <alignment horizontal="center" shrinkToFit="1"/>
    </xf>
    <xf numFmtId="49" fontId="16" fillId="0" borderId="37" xfId="4" applyNumberFormat="1" applyFont="1" applyFill="1" applyBorder="1" applyAlignment="1" applyProtection="1">
      <alignment horizontal="center" shrinkToFit="1"/>
    </xf>
    <xf numFmtId="1" fontId="16" fillId="0" borderId="41" xfId="4" applyNumberFormat="1" applyFont="1" applyFill="1" applyBorder="1" applyAlignment="1" applyProtection="1">
      <alignment horizontal="center" vertical="center" shrinkToFit="1"/>
      <protection locked="0"/>
    </xf>
    <xf numFmtId="49" fontId="16" fillId="0" borderId="32" xfId="4" applyNumberFormat="1" applyFont="1" applyFill="1" applyBorder="1" applyAlignment="1" applyProtection="1">
      <alignment vertical="center" shrinkToFit="1"/>
      <protection locked="0"/>
    </xf>
    <xf numFmtId="1" fontId="16" fillId="0" borderId="41" xfId="4" applyNumberFormat="1" applyFont="1" applyFill="1" applyBorder="1" applyAlignment="1" applyProtection="1">
      <alignment vertical="center" shrinkToFit="1"/>
      <protection locked="0"/>
    </xf>
    <xf numFmtId="1" fontId="16" fillId="0" borderId="38" xfId="4" applyNumberFormat="1" applyFont="1" applyFill="1" applyBorder="1" applyAlignment="1" applyProtection="1">
      <alignment vertical="center" shrinkToFit="1"/>
      <protection locked="0"/>
    </xf>
    <xf numFmtId="1" fontId="16" fillId="0" borderId="39"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1" fontId="16" fillId="0" borderId="40" xfId="4" applyNumberFormat="1" applyFont="1" applyFill="1" applyBorder="1" applyAlignment="1" applyProtection="1">
      <alignment vertical="center" shrinkToFit="1"/>
    </xf>
    <xf numFmtId="1" fontId="16" fillId="5" borderId="53" xfId="4" applyNumberFormat="1" applyFont="1" applyFill="1" applyBorder="1" applyAlignment="1" applyProtection="1">
      <alignment horizontal="center" vertical="center"/>
      <protection locked="0"/>
    </xf>
    <xf numFmtId="1" fontId="16" fillId="5" borderId="43" xfId="4" applyNumberFormat="1" applyFont="1" applyFill="1" applyBorder="1" applyAlignment="1" applyProtection="1">
      <alignment horizontal="center" vertical="center"/>
      <protection locked="0"/>
    </xf>
    <xf numFmtId="49" fontId="16" fillId="5" borderId="87" xfId="4" applyNumberFormat="1" applyFont="1" applyFill="1" applyBorder="1" applyAlignment="1" applyProtection="1">
      <alignment shrinkToFit="1"/>
      <protection locked="0"/>
    </xf>
    <xf numFmtId="49" fontId="14" fillId="5" borderId="88" xfId="4" applyNumberFormat="1" applyFont="1" applyFill="1" applyBorder="1" applyAlignment="1" applyProtection="1">
      <alignment horizontal="left"/>
      <protection locked="0"/>
    </xf>
    <xf numFmtId="49" fontId="14" fillId="5" borderId="87" xfId="4" applyNumberFormat="1" applyFont="1" applyFill="1" applyBorder="1" applyAlignment="1" applyProtection="1">
      <alignment horizontal="left"/>
      <protection locked="0"/>
    </xf>
    <xf numFmtId="49" fontId="16" fillId="5" borderId="55" xfId="4" applyNumberFormat="1" applyFont="1" applyFill="1" applyBorder="1" applyAlignment="1" applyProtection="1">
      <alignment shrinkToFit="1"/>
      <protection locked="0"/>
    </xf>
    <xf numFmtId="49" fontId="16" fillId="5" borderId="90" xfId="4" applyNumberFormat="1" applyFont="1" applyFill="1" applyBorder="1" applyAlignment="1" applyProtection="1">
      <alignment horizontal="center" shrinkToFit="1"/>
      <protection locked="0"/>
    </xf>
    <xf numFmtId="49" fontId="16" fillId="5" borderId="92" xfId="4" applyNumberFormat="1" applyFont="1" applyFill="1" applyBorder="1" applyAlignment="1" applyProtection="1">
      <alignment horizontal="center" shrinkToFit="1"/>
      <protection locked="0"/>
    </xf>
    <xf numFmtId="49" fontId="16" fillId="5" borderId="53" xfId="4" applyNumberFormat="1" applyFont="1" applyFill="1" applyBorder="1" applyAlignment="1" applyProtection="1">
      <alignment horizontal="center" shrinkToFit="1"/>
      <protection locked="0"/>
    </xf>
    <xf numFmtId="49" fontId="16" fillId="5" borderId="60" xfId="4" applyNumberFormat="1" applyFont="1" applyFill="1" applyBorder="1" applyAlignment="1" applyProtection="1">
      <alignment shrinkToFit="1"/>
      <protection locked="0"/>
    </xf>
    <xf numFmtId="49" fontId="14" fillId="5" borderId="74" xfId="4" applyNumberFormat="1" applyFont="1" applyFill="1" applyBorder="1" applyAlignment="1" applyProtection="1">
      <alignment horizontal="left"/>
      <protection locked="0"/>
    </xf>
    <xf numFmtId="49" fontId="14" fillId="5" borderId="60" xfId="4" applyNumberFormat="1" applyFont="1" applyFill="1" applyBorder="1" applyAlignment="1" applyProtection="1">
      <alignment horizontal="left"/>
      <protection locked="0"/>
    </xf>
    <xf numFmtId="49" fontId="16" fillId="5" borderId="44"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horizontal="center" shrinkToFit="1"/>
      <protection locked="0"/>
    </xf>
    <xf numFmtId="49" fontId="16" fillId="5" borderId="70" xfId="4" applyNumberFormat="1" applyFont="1" applyFill="1" applyBorder="1" applyAlignment="1" applyProtection="1">
      <alignment horizontal="center" shrinkToFit="1"/>
      <protection locked="0"/>
    </xf>
    <xf numFmtId="49" fontId="16" fillId="5" borderId="43" xfId="4" applyNumberFormat="1" applyFont="1" applyFill="1" applyBorder="1" applyAlignment="1" applyProtection="1">
      <alignment horizontal="center" shrinkToFit="1"/>
      <protection locked="0"/>
    </xf>
    <xf numFmtId="49" fontId="16" fillId="5" borderId="55" xfId="4" applyNumberFormat="1" applyFont="1" applyFill="1" applyBorder="1" applyAlignment="1" applyProtection="1">
      <alignment vertical="center" shrinkToFit="1"/>
      <protection locked="0"/>
    </xf>
    <xf numFmtId="49" fontId="18" fillId="5" borderId="90" xfId="4" applyNumberFormat="1" applyFont="1" applyFill="1" applyBorder="1" applyAlignment="1" applyProtection="1">
      <alignment vertical="center" shrinkToFit="1"/>
      <protection locked="0"/>
    </xf>
    <xf numFmtId="49" fontId="16" fillId="5" borderId="91" xfId="4" applyNumberFormat="1" applyFont="1" applyFill="1" applyBorder="1" applyAlignment="1" applyProtection="1">
      <alignment vertical="center" shrinkToFit="1"/>
      <protection locked="0"/>
    </xf>
    <xf numFmtId="49" fontId="16" fillId="5" borderId="44" xfId="4" applyNumberFormat="1" applyFont="1" applyFill="1" applyBorder="1" applyAlignment="1" applyProtection="1">
      <alignment vertical="center" shrinkToFit="1"/>
      <protection locked="0"/>
    </xf>
    <xf numFmtId="49" fontId="18" fillId="5" borderId="45" xfId="4" applyNumberFormat="1" applyFont="1" applyFill="1" applyBorder="1" applyAlignment="1" applyProtection="1">
      <alignment vertical="center" shrinkToFit="1"/>
      <protection locked="0"/>
    </xf>
    <xf numFmtId="49" fontId="16" fillId="5" borderId="61" xfId="4" applyNumberFormat="1" applyFont="1" applyFill="1" applyBorder="1" applyAlignment="1" applyProtection="1">
      <alignment vertical="center" shrinkToFit="1"/>
      <protection locked="0"/>
    </xf>
    <xf numFmtId="49" fontId="16" fillId="5" borderId="90" xfId="4" applyNumberFormat="1" applyFont="1" applyFill="1" applyBorder="1" applyAlignment="1" applyProtection="1">
      <alignment vertical="center" shrinkToFit="1"/>
      <protection locked="0"/>
    </xf>
    <xf numFmtId="49" fontId="16" fillId="5" borderId="45" xfId="4" applyNumberFormat="1" applyFont="1" applyFill="1" applyBorder="1" applyAlignment="1" applyProtection="1">
      <alignment vertical="center" shrinkToFit="1"/>
      <protection locked="0"/>
    </xf>
    <xf numFmtId="49" fontId="16" fillId="5" borderId="54" xfId="4" applyNumberFormat="1" applyFont="1" applyFill="1" applyBorder="1" applyAlignment="1" applyProtection="1">
      <alignment horizontal="center" vertical="center"/>
      <protection locked="0"/>
    </xf>
    <xf numFmtId="49" fontId="16" fillId="5" borderId="57" xfId="4" applyNumberFormat="1" applyFont="1" applyFill="1" applyBorder="1" applyAlignment="1" applyProtection="1">
      <alignment horizontal="center" vertical="center"/>
      <protection locked="0"/>
    </xf>
    <xf numFmtId="1" fontId="16" fillId="0" borderId="117" xfId="4" applyNumberFormat="1" applyFont="1" applyFill="1" applyBorder="1" applyAlignment="1" applyProtection="1">
      <alignment horizontal="center" vertical="center"/>
    </xf>
    <xf numFmtId="1" fontId="16" fillId="0" borderId="117" xfId="4" applyNumberFormat="1" applyFont="1" applyFill="1" applyBorder="1" applyAlignment="1" applyProtection="1">
      <alignment horizontal="center" vertical="center" wrapText="1"/>
    </xf>
    <xf numFmtId="1" fontId="16" fillId="0" borderId="118" xfId="4" applyNumberFormat="1" applyFont="1" applyFill="1" applyBorder="1" applyAlignment="1" applyProtection="1">
      <alignment horizontal="center" vertical="center"/>
    </xf>
    <xf numFmtId="49" fontId="14" fillId="0" borderId="77" xfId="4" applyNumberFormat="1" applyFont="1" applyFill="1" applyBorder="1" applyAlignment="1" applyProtection="1">
      <alignment horizontal="center" shrinkToFit="1"/>
    </xf>
    <xf numFmtId="49" fontId="16" fillId="0" borderId="0" xfId="4" applyNumberFormat="1" applyFont="1" applyFill="1" applyBorder="1" applyAlignment="1" applyProtection="1">
      <alignment horizontal="center" shrinkToFit="1"/>
    </xf>
    <xf numFmtId="49" fontId="18" fillId="0" borderId="112" xfId="4" applyNumberFormat="1" applyFont="1" applyFill="1" applyBorder="1" applyAlignment="1" applyProtection="1">
      <alignment horizontal="center" shrinkToFit="1"/>
    </xf>
    <xf numFmtId="1" fontId="16" fillId="0" borderId="119" xfId="4" applyNumberFormat="1" applyFont="1" applyFill="1" applyBorder="1" applyAlignment="1" applyProtection="1">
      <alignment horizontal="center" vertical="center" shrinkToFit="1"/>
    </xf>
    <xf numFmtId="1" fontId="16" fillId="0" borderId="92" xfId="4" applyNumberFormat="1" applyFont="1" applyFill="1" applyBorder="1" applyAlignment="1" applyProtection="1">
      <alignment horizontal="center" vertical="center" shrinkToFit="1"/>
    </xf>
    <xf numFmtId="49" fontId="16" fillId="0" borderId="89" xfId="4" applyNumberFormat="1" applyFont="1" applyFill="1" applyBorder="1" applyAlignment="1" applyProtection="1">
      <alignment shrinkToFit="1"/>
      <protection locked="0"/>
    </xf>
    <xf numFmtId="49" fontId="16" fillId="0" borderId="90" xfId="4" applyNumberFormat="1" applyFont="1" applyFill="1" applyBorder="1" applyAlignment="1" applyProtection="1">
      <alignment shrinkToFit="1"/>
      <protection locked="0"/>
    </xf>
    <xf numFmtId="49" fontId="16" fillId="0" borderId="54" xfId="4" applyNumberFormat="1" applyFont="1" applyFill="1" applyBorder="1" applyAlignment="1" applyProtection="1">
      <alignment shrinkToFit="1"/>
      <protection locked="0"/>
    </xf>
    <xf numFmtId="1" fontId="16" fillId="0" borderId="119" xfId="4" applyNumberFormat="1" applyFont="1" applyFill="1" applyBorder="1" applyAlignment="1" applyProtection="1">
      <alignment vertical="center" shrinkToFit="1"/>
    </xf>
    <xf numFmtId="49" fontId="16" fillId="0" borderId="89" xfId="4" applyNumberFormat="1" applyFont="1" applyFill="1" applyBorder="1" applyAlignment="1" applyProtection="1">
      <alignment shrinkToFit="1"/>
    </xf>
    <xf numFmtId="1" fontId="16" fillId="0" borderId="120" xfId="4" applyNumberFormat="1" applyFont="1" applyFill="1" applyBorder="1" applyAlignment="1" applyProtection="1">
      <alignment vertical="center" shrinkToFit="1"/>
    </xf>
    <xf numFmtId="49" fontId="16" fillId="0" borderId="114" xfId="4" applyNumberFormat="1" applyFont="1" applyFill="1" applyBorder="1" applyAlignment="1" applyProtection="1">
      <alignment shrinkToFit="1"/>
    </xf>
    <xf numFmtId="1" fontId="16" fillId="0" borderId="121" xfId="4" applyNumberFormat="1" applyFont="1" applyFill="1" applyBorder="1" applyAlignment="1" applyProtection="1">
      <alignment vertical="center" shrinkToFit="1"/>
    </xf>
    <xf numFmtId="49" fontId="16" fillId="0" borderId="79" xfId="4" applyNumberFormat="1" applyFont="1" applyFill="1" applyBorder="1" applyAlignment="1" applyProtection="1">
      <alignment shrinkToFit="1"/>
    </xf>
    <xf numFmtId="1" fontId="16" fillId="0" borderId="122" xfId="4" applyNumberFormat="1" applyFont="1" applyFill="1" applyBorder="1" applyAlignment="1" applyProtection="1">
      <alignment vertical="center" shrinkToFit="1"/>
    </xf>
    <xf numFmtId="49" fontId="16" fillId="0" borderId="78" xfId="4" applyNumberFormat="1" applyFont="1" applyFill="1" applyBorder="1" applyAlignment="1" applyProtection="1">
      <alignment shrinkToFit="1"/>
    </xf>
    <xf numFmtId="1" fontId="16" fillId="0" borderId="123" xfId="4" applyNumberFormat="1" applyFont="1" applyFill="1" applyBorder="1" applyAlignment="1" applyProtection="1">
      <alignment vertical="center" shrinkToFit="1"/>
    </xf>
    <xf numFmtId="49" fontId="16" fillId="0" borderId="80" xfId="4" applyNumberFormat="1" applyFont="1" applyFill="1" applyBorder="1" applyAlignment="1" applyProtection="1">
      <alignment shrinkToFit="1"/>
    </xf>
    <xf numFmtId="1" fontId="16" fillId="0" borderId="132" xfId="4" applyNumberFormat="1" applyFont="1" applyFill="1" applyBorder="1" applyAlignment="1" applyProtection="1">
      <alignment horizontal="center" vertical="center" wrapText="1"/>
    </xf>
    <xf numFmtId="1" fontId="16" fillId="0" borderId="91" xfId="4" applyNumberFormat="1" applyFont="1" applyFill="1" applyBorder="1" applyAlignment="1" applyProtection="1">
      <alignment horizontal="center" vertical="center" shrinkToFit="1"/>
    </xf>
    <xf numFmtId="49" fontId="35" fillId="5" borderId="90" xfId="4" applyNumberFormat="1" applyFont="1" applyFill="1" applyBorder="1" applyAlignment="1" applyProtection="1">
      <alignment vertical="center" shrinkToFit="1"/>
      <protection locked="0"/>
    </xf>
    <xf numFmtId="49" fontId="35" fillId="5" borderId="45" xfId="4" applyNumberFormat="1" applyFont="1" applyFill="1" applyBorder="1" applyAlignment="1" applyProtection="1">
      <alignment vertical="center" shrinkToFit="1"/>
      <protection locked="0"/>
    </xf>
    <xf numFmtId="49" fontId="35" fillId="0" borderId="90" xfId="4" applyNumberFormat="1" applyFont="1" applyFill="1" applyBorder="1" applyAlignment="1" applyProtection="1">
      <alignment vertical="center" shrinkToFit="1"/>
      <protection locked="0"/>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2" fillId="0" borderId="0" xfId="4" applyFill="1" applyBorder="1" applyAlignment="1">
      <alignment horizontal="center" vertical="center" shrinkToFit="1"/>
    </xf>
    <xf numFmtId="49" fontId="16" fillId="0" borderId="0" xfId="4" applyNumberFormat="1" applyFont="1" applyFill="1" applyBorder="1" applyAlignment="1" applyProtection="1">
      <alignment horizontal="center" vertical="center"/>
      <protection locked="0"/>
    </xf>
    <xf numFmtId="0" fontId="0" fillId="0" borderId="124" xfId="0" applyBorder="1">
      <alignment vertical="center"/>
    </xf>
    <xf numFmtId="0" fontId="0" fillId="0" borderId="0" xfId="0" applyBorder="1" applyAlignment="1">
      <alignment horizontal="center" vertical="center"/>
    </xf>
    <xf numFmtId="0" fontId="0" fillId="0" borderId="136" xfId="0" applyBorder="1">
      <alignment vertical="center"/>
    </xf>
    <xf numFmtId="0" fontId="0" fillId="0" borderId="96" xfId="0" applyBorder="1">
      <alignment vertical="center"/>
    </xf>
    <xf numFmtId="38" fontId="24" fillId="0" borderId="99" xfId="5" applyFont="1" applyBorder="1" applyAlignment="1">
      <alignment vertical="center" shrinkToFit="1"/>
    </xf>
    <xf numFmtId="0" fontId="0" fillId="0" borderId="66" xfId="0" applyBorder="1">
      <alignment vertical="center"/>
    </xf>
    <xf numFmtId="0" fontId="0" fillId="0" borderId="3" xfId="0" applyBorder="1">
      <alignment vertical="center"/>
    </xf>
    <xf numFmtId="0" fontId="39" fillId="0" borderId="0" xfId="4" applyFont="1" applyProtection="1">
      <alignment vertical="center"/>
    </xf>
    <xf numFmtId="0" fontId="40" fillId="0" borderId="0" xfId="0" applyFont="1">
      <alignment vertical="center"/>
    </xf>
    <xf numFmtId="0" fontId="6" fillId="0" borderId="42" xfId="4" applyFont="1" applyBorder="1" applyProtection="1">
      <alignment vertical="center"/>
    </xf>
    <xf numFmtId="0" fontId="39" fillId="0" borderId="0" xfId="4" applyFont="1" applyBorder="1" applyProtection="1">
      <alignment vertical="center"/>
    </xf>
    <xf numFmtId="0" fontId="39" fillId="0" borderId="33" xfId="4" applyFont="1" applyBorder="1" applyProtection="1">
      <alignment vertical="center"/>
    </xf>
    <xf numFmtId="0" fontId="6" fillId="0" borderId="0" xfId="4" applyFont="1" applyAlignment="1" applyProtection="1"/>
    <xf numFmtId="0" fontId="0" fillId="0" borderId="0" xfId="0" applyAlignment="1"/>
    <xf numFmtId="0" fontId="6" fillId="0" borderId="33" xfId="4" applyFont="1" applyBorder="1" applyProtection="1">
      <alignment vertical="center"/>
    </xf>
    <xf numFmtId="0" fontId="40" fillId="0" borderId="0" xfId="0" applyFont="1" applyBorder="1">
      <alignment vertical="center"/>
    </xf>
    <xf numFmtId="0" fontId="39" fillId="0" borderId="42" xfId="4" applyFont="1" applyBorder="1" applyProtection="1">
      <alignment vertical="center"/>
    </xf>
    <xf numFmtId="0" fontId="40" fillId="0" borderId="132" xfId="0" applyFont="1" applyBorder="1">
      <alignment vertical="center"/>
    </xf>
    <xf numFmtId="0" fontId="40" fillId="0" borderId="137" xfId="0" applyFont="1" applyBorder="1">
      <alignment vertical="center"/>
    </xf>
    <xf numFmtId="0" fontId="40" fillId="0" borderId="35" xfId="0" applyFont="1" applyBorder="1">
      <alignment vertical="center"/>
    </xf>
    <xf numFmtId="0" fontId="5" fillId="0" borderId="82" xfId="4" applyFont="1" applyBorder="1" applyProtection="1">
      <alignment vertical="center"/>
    </xf>
    <xf numFmtId="0" fontId="41" fillId="0" borderId="86" xfId="4" applyFont="1" applyBorder="1" applyProtection="1">
      <alignment vertical="center"/>
    </xf>
    <xf numFmtId="0" fontId="5" fillId="0" borderId="86" xfId="4" applyFont="1" applyBorder="1" applyProtection="1">
      <alignment vertical="center"/>
    </xf>
    <xf numFmtId="0" fontId="42" fillId="0" borderId="86" xfId="4" applyFont="1" applyBorder="1" applyProtection="1">
      <alignment vertical="center"/>
    </xf>
    <xf numFmtId="0" fontId="40" fillId="0" borderId="85" xfId="0" applyFont="1" applyBorder="1">
      <alignment vertical="center"/>
    </xf>
    <xf numFmtId="0" fontId="43" fillId="0" borderId="0" xfId="4" applyFont="1">
      <alignment vertical="center"/>
    </xf>
    <xf numFmtId="0" fontId="39" fillId="0" borderId="33" xfId="4" applyFont="1" applyBorder="1" applyAlignment="1" applyProtection="1">
      <alignment vertical="top"/>
    </xf>
    <xf numFmtId="0" fontId="39" fillId="0" borderId="42" xfId="4" applyFont="1" applyBorder="1" applyAlignment="1" applyProtection="1"/>
    <xf numFmtId="0" fontId="0" fillId="0" borderId="0" xfId="0" applyAlignment="1">
      <alignment horizontal="right" vertical="center"/>
    </xf>
    <xf numFmtId="0" fontId="2" fillId="2" borderId="28" xfId="4" applyFill="1" applyBorder="1">
      <alignment vertical="center"/>
    </xf>
    <xf numFmtId="0" fontId="23" fillId="0" borderId="86" xfId="4" quotePrefix="1" applyFont="1" applyBorder="1">
      <alignment vertical="center"/>
    </xf>
    <xf numFmtId="0" fontId="44" fillId="0" borderId="86" xfId="2" applyFont="1" applyBorder="1" applyAlignment="1" applyProtection="1">
      <alignment vertical="center"/>
    </xf>
    <xf numFmtId="0" fontId="45" fillId="0" borderId="0" xfId="4" applyFont="1" applyProtection="1">
      <alignment vertical="center"/>
    </xf>
    <xf numFmtId="0" fontId="46" fillId="0" borderId="0" xfId="4" applyFont="1" applyProtection="1">
      <alignment vertical="center"/>
    </xf>
    <xf numFmtId="0" fontId="45" fillId="0" borderId="0" xfId="0" applyFont="1">
      <alignment vertical="center"/>
    </xf>
    <xf numFmtId="0" fontId="45" fillId="0" borderId="0" xfId="4" applyFont="1" applyAlignment="1" applyProtection="1">
      <alignment horizontal="center" vertical="center"/>
    </xf>
    <xf numFmtId="0" fontId="47" fillId="0" borderId="0" xfId="0" applyFont="1">
      <alignment vertical="center"/>
    </xf>
    <xf numFmtId="0" fontId="2" fillId="0" borderId="0" xfId="4" applyAlignment="1">
      <alignment vertical="center" shrinkToFit="1"/>
    </xf>
    <xf numFmtId="0" fontId="45" fillId="0" borderId="0" xfId="4" applyFont="1" applyAlignment="1" applyProtection="1">
      <alignment vertical="top"/>
    </xf>
    <xf numFmtId="0" fontId="48" fillId="0" borderId="0" xfId="4" applyFont="1" applyProtection="1">
      <alignment vertical="center"/>
    </xf>
    <xf numFmtId="0" fontId="49" fillId="0" borderId="0" xfId="4" applyFont="1" applyProtection="1">
      <alignment vertical="center"/>
    </xf>
    <xf numFmtId="0" fontId="50" fillId="0" borderId="0" xfId="4" applyFont="1" applyProtection="1">
      <alignment vertical="center"/>
    </xf>
    <xf numFmtId="0" fontId="45" fillId="0" borderId="0" xfId="4" quotePrefix="1" applyFont="1">
      <alignment vertical="center"/>
    </xf>
    <xf numFmtId="0" fontId="45" fillId="0" borderId="0" xfId="4" applyFont="1" applyAlignment="1" applyProtection="1">
      <alignment vertical="center"/>
    </xf>
    <xf numFmtId="0" fontId="46" fillId="0" borderId="0" xfId="4" applyFont="1" applyAlignment="1" applyProtection="1">
      <alignment vertical="center"/>
    </xf>
    <xf numFmtId="0" fontId="2" fillId="0" borderId="0" xfId="4" applyFont="1" applyFill="1" applyBorder="1" applyAlignment="1">
      <alignment vertical="center"/>
    </xf>
    <xf numFmtId="0" fontId="45" fillId="0" borderId="0" xfId="0" applyFont="1" applyAlignment="1">
      <alignment vertical="center"/>
    </xf>
    <xf numFmtId="0" fontId="39" fillId="0" borderId="0" xfId="4" applyFont="1" applyAlignment="1" applyProtection="1">
      <alignment vertical="center"/>
    </xf>
    <xf numFmtId="0" fontId="40" fillId="0" borderId="0" xfId="0" applyFont="1" applyAlignment="1">
      <alignment vertical="center"/>
    </xf>
    <xf numFmtId="0" fontId="45" fillId="0" borderId="0" xfId="4" applyFont="1" applyAlignment="1" applyProtection="1">
      <alignment horizontal="right" vertical="center"/>
    </xf>
    <xf numFmtId="0" fontId="45" fillId="0" borderId="0" xfId="4" applyFont="1" applyAlignment="1" applyProtection="1">
      <alignment horizontal="right" vertical="top"/>
    </xf>
    <xf numFmtId="0" fontId="45" fillId="0" borderId="22" xfId="4" applyFont="1" applyBorder="1" applyAlignment="1" applyProtection="1">
      <alignment horizontal="center" vertical="center"/>
    </xf>
    <xf numFmtId="0" fontId="45" fillId="0" borderId="23" xfId="4" applyFont="1" applyBorder="1" applyAlignment="1" applyProtection="1">
      <alignment horizontal="center" vertical="center"/>
    </xf>
    <xf numFmtId="0" fontId="45" fillId="0" borderId="27" xfId="4" applyFont="1" applyBorder="1" applyAlignment="1" applyProtection="1">
      <alignment horizontal="center" vertical="center"/>
    </xf>
    <xf numFmtId="0" fontId="45" fillId="0" borderId="7" xfId="4" applyFont="1" applyBorder="1" applyAlignment="1" applyProtection="1">
      <alignment horizontal="center" vertical="center"/>
    </xf>
    <xf numFmtId="0" fontId="10" fillId="0" borderId="94" xfId="4" applyFont="1" applyBorder="1" applyProtection="1">
      <alignment vertical="center"/>
    </xf>
    <xf numFmtId="0" fontId="10" fillId="0" borderId="25" xfId="4" applyFont="1" applyBorder="1" applyProtection="1">
      <alignment vertical="center"/>
    </xf>
    <xf numFmtId="0" fontId="45" fillId="0" borderId="24" xfId="4" applyFont="1" applyBorder="1" applyAlignment="1" applyProtection="1">
      <alignment vertical="center"/>
    </xf>
    <xf numFmtId="0" fontId="45" fillId="0" borderId="25" xfId="4" applyFont="1" applyBorder="1" applyAlignment="1" applyProtection="1">
      <alignment vertical="center"/>
    </xf>
    <xf numFmtId="0" fontId="45" fillId="0" borderId="2" xfId="4" applyFont="1" applyBorder="1" applyAlignment="1" applyProtection="1">
      <alignment vertical="center"/>
    </xf>
    <xf numFmtId="0" fontId="45" fillId="0" borderId="94" xfId="4" applyFont="1" applyBorder="1" applyAlignment="1" applyProtection="1">
      <alignment vertical="center"/>
    </xf>
    <xf numFmtId="0" fontId="6" fillId="0" borderId="125" xfId="4" applyFont="1" applyFill="1" applyBorder="1" applyAlignment="1">
      <alignment horizontal="center" vertical="center"/>
    </xf>
    <xf numFmtId="0" fontId="45" fillId="0" borderId="0" xfId="4" quotePrefix="1" applyFont="1" applyAlignment="1" applyProtection="1">
      <alignment vertical="center"/>
    </xf>
    <xf numFmtId="0" fontId="6" fillId="0" borderId="0" xfId="4" applyFont="1" applyBorder="1" applyAlignment="1">
      <alignment vertical="center" wrapText="1"/>
    </xf>
    <xf numFmtId="0" fontId="45" fillId="0" borderId="118" xfId="4" applyFont="1" applyFill="1" applyBorder="1" applyAlignment="1">
      <alignment horizontal="center" vertical="center"/>
    </xf>
    <xf numFmtId="0" fontId="45" fillId="0" borderId="0" xfId="4" applyFont="1" applyBorder="1" applyAlignment="1">
      <alignment vertical="center"/>
    </xf>
    <xf numFmtId="0" fontId="45"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5" fillId="0" borderId="0" xfId="4" applyFont="1" applyBorder="1" applyAlignment="1" applyProtection="1">
      <alignment horizontal="right" vertical="center"/>
    </xf>
    <xf numFmtId="0" fontId="45" fillId="0" borderId="0" xfId="4" applyFont="1" applyBorder="1" applyAlignment="1" applyProtection="1">
      <alignment horizontal="center" vertical="center"/>
    </xf>
    <xf numFmtId="0" fontId="51" fillId="0" borderId="0" xfId="4" applyFont="1" applyBorder="1" applyAlignment="1" applyProtection="1">
      <alignment horizontal="left" vertical="center"/>
    </xf>
    <xf numFmtId="0" fontId="28" fillId="3" borderId="148" xfId="0" applyFont="1" applyFill="1" applyBorder="1">
      <alignment vertical="center"/>
    </xf>
    <xf numFmtId="0" fontId="28" fillId="3" borderId="139" xfId="0" applyFont="1" applyFill="1" applyBorder="1">
      <alignment vertical="center"/>
    </xf>
    <xf numFmtId="0" fontId="32" fillId="3" borderId="149" xfId="0" applyFont="1" applyFill="1" applyBorder="1">
      <alignment vertical="center"/>
    </xf>
    <xf numFmtId="0" fontId="32" fillId="3" borderId="150" xfId="0" applyFont="1" applyFill="1" applyBorder="1">
      <alignment vertical="center"/>
    </xf>
    <xf numFmtId="0" fontId="32" fillId="3" borderId="152" xfId="0" applyFont="1" applyFill="1" applyBorder="1">
      <alignment vertical="center"/>
    </xf>
    <xf numFmtId="0" fontId="32" fillId="3" borderId="126" xfId="0" applyFont="1" applyFill="1" applyBorder="1">
      <alignment vertical="center"/>
    </xf>
    <xf numFmtId="0" fontId="32" fillId="3" borderId="153" xfId="0" applyFont="1" applyFill="1" applyBorder="1">
      <alignment vertical="center"/>
    </xf>
    <xf numFmtId="0" fontId="52" fillId="3" borderId="139" xfId="0" applyFont="1" applyFill="1" applyBorder="1">
      <alignment vertical="center"/>
    </xf>
    <xf numFmtId="0" fontId="52" fillId="3" borderId="126" xfId="0" applyFont="1" applyFill="1" applyBorder="1">
      <alignment vertical="center"/>
    </xf>
    <xf numFmtId="0" fontId="53" fillId="0" borderId="0" xfId="4" applyFont="1" applyAlignment="1" applyProtection="1">
      <alignment vertical="center"/>
    </xf>
    <xf numFmtId="0" fontId="6" fillId="0" borderId="0" xfId="4" applyFont="1" applyAlignment="1" applyProtection="1">
      <alignment horizontal="right" vertical="center"/>
    </xf>
    <xf numFmtId="0" fontId="45" fillId="0" borderId="0" xfId="4" applyFont="1" applyBorder="1" applyAlignment="1">
      <alignment vertical="top"/>
    </xf>
    <xf numFmtId="0" fontId="32" fillId="0" borderId="0" xfId="0" applyFont="1" applyFill="1" applyBorder="1">
      <alignment vertical="center"/>
    </xf>
    <xf numFmtId="0" fontId="52" fillId="0" borderId="0" xfId="0" applyFont="1" applyFill="1" applyBorder="1">
      <alignment vertical="center"/>
    </xf>
    <xf numFmtId="0" fontId="0" fillId="6" borderId="129" xfId="0" applyFill="1" applyBorder="1">
      <alignment vertical="center"/>
    </xf>
    <xf numFmtId="0" fontId="45" fillId="0" borderId="0" xfId="4" applyFont="1" applyAlignment="1">
      <alignment vertical="center"/>
    </xf>
    <xf numFmtId="0" fontId="45" fillId="0" borderId="101" xfId="4" applyFont="1" applyFill="1" applyBorder="1" applyProtection="1">
      <alignment vertical="center"/>
    </xf>
    <xf numFmtId="0" fontId="47" fillId="0" borderId="101" xfId="0" applyFont="1" applyFill="1" applyBorder="1">
      <alignment vertical="center"/>
    </xf>
    <xf numFmtId="0" fontId="45" fillId="0" borderId="125" xfId="4" applyFont="1" applyFill="1" applyBorder="1" applyAlignment="1">
      <alignment horizontal="center" vertical="center"/>
    </xf>
    <xf numFmtId="0" fontId="47" fillId="0" borderId="0" xfId="0" applyFont="1" applyBorder="1">
      <alignment vertical="center"/>
    </xf>
    <xf numFmtId="0" fontId="47" fillId="0" borderId="8" xfId="0" applyFont="1" applyBorder="1">
      <alignment vertical="center"/>
    </xf>
    <xf numFmtId="0" fontId="47" fillId="0" borderId="20" xfId="0" applyFont="1" applyBorder="1">
      <alignment vertical="center"/>
    </xf>
    <xf numFmtId="0" fontId="47" fillId="0" borderId="21" xfId="0" applyFont="1" applyBorder="1">
      <alignment vertical="center"/>
    </xf>
    <xf numFmtId="0" fontId="47" fillId="0" borderId="24" xfId="0" applyFont="1" applyBorder="1">
      <alignment vertical="center"/>
    </xf>
    <xf numFmtId="0" fontId="47" fillId="0" borderId="25" xfId="0" applyFont="1" applyBorder="1">
      <alignment vertical="center"/>
    </xf>
    <xf numFmtId="0" fontId="37" fillId="0" borderId="0" xfId="4" applyFont="1" applyAlignment="1">
      <alignment horizontal="right" vertical="center"/>
    </xf>
    <xf numFmtId="0" fontId="32" fillId="0" borderId="0" xfId="0" applyFont="1" applyAlignment="1">
      <alignment horizontal="right" vertical="center" wrapText="1"/>
    </xf>
    <xf numFmtId="0" fontId="6" fillId="5" borderId="6" xfId="4" applyFont="1" applyFill="1" applyBorder="1" applyProtection="1">
      <alignment vertical="center"/>
    </xf>
    <xf numFmtId="0" fontId="6" fillId="5" borderId="19" xfId="4" applyFont="1" applyFill="1" applyBorder="1" applyProtection="1">
      <alignment vertical="center"/>
    </xf>
    <xf numFmtId="0" fontId="0" fillId="5" borderId="6" xfId="0" applyFill="1" applyBorder="1">
      <alignment vertical="center"/>
    </xf>
    <xf numFmtId="0" fontId="45" fillId="5" borderId="19" xfId="4" applyFont="1" applyFill="1" applyBorder="1" applyAlignment="1" applyProtection="1">
      <alignment vertical="top"/>
    </xf>
    <xf numFmtId="0" fontId="45" fillId="0" borderId="0" xfId="4" applyFont="1" applyFill="1" applyBorder="1" applyAlignment="1" applyProtection="1">
      <alignment vertical="top"/>
    </xf>
    <xf numFmtId="1" fontId="16" fillId="5" borderId="46" xfId="4" applyNumberFormat="1" applyFont="1" applyFill="1" applyBorder="1" applyAlignment="1" applyProtection="1">
      <alignment horizontal="center" vertical="center"/>
      <protection locked="0"/>
    </xf>
    <xf numFmtId="1" fontId="16" fillId="5" borderId="49" xfId="4" applyNumberFormat="1" applyFont="1" applyFill="1" applyBorder="1" applyAlignment="1" applyProtection="1">
      <alignment horizontal="center" vertical="center"/>
      <protection locked="0"/>
    </xf>
    <xf numFmtId="49" fontId="16" fillId="5" borderId="62" xfId="4" applyNumberFormat="1" applyFont="1" applyFill="1" applyBorder="1" applyAlignment="1" applyProtection="1">
      <alignment shrinkToFit="1"/>
      <protection locked="0"/>
    </xf>
    <xf numFmtId="49" fontId="14" fillId="5" borderId="75" xfId="4" applyNumberFormat="1" applyFont="1" applyFill="1" applyBorder="1" applyAlignment="1" applyProtection="1">
      <alignment horizontal="left"/>
      <protection locked="0"/>
    </xf>
    <xf numFmtId="49" fontId="14" fillId="5" borderId="62" xfId="4" applyNumberFormat="1" applyFont="1" applyFill="1" applyBorder="1" applyAlignment="1" applyProtection="1">
      <alignment horizontal="left"/>
      <protection locked="0"/>
    </xf>
    <xf numFmtId="49" fontId="16" fillId="5" borderId="47"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horizontal="center" shrinkToFit="1"/>
      <protection locked="0"/>
    </xf>
    <xf numFmtId="49" fontId="16" fillId="5" borderId="71" xfId="4" applyNumberFormat="1" applyFont="1" applyFill="1" applyBorder="1" applyAlignment="1" applyProtection="1">
      <alignment horizontal="center" shrinkToFit="1"/>
      <protection locked="0"/>
    </xf>
    <xf numFmtId="49" fontId="16" fillId="5" borderId="46" xfId="4" applyNumberFormat="1" applyFont="1" applyFill="1" applyBorder="1" applyAlignment="1" applyProtection="1">
      <alignment horizontal="center" shrinkToFit="1"/>
      <protection locked="0"/>
    </xf>
    <xf numFmtId="49" fontId="16" fillId="5" borderId="64" xfId="4" applyNumberFormat="1" applyFont="1" applyFill="1" applyBorder="1" applyAlignment="1" applyProtection="1">
      <alignment shrinkToFit="1"/>
      <protection locked="0"/>
    </xf>
    <xf numFmtId="49" fontId="14" fillId="5" borderId="76" xfId="4" applyNumberFormat="1" applyFont="1" applyFill="1" applyBorder="1" applyAlignment="1" applyProtection="1">
      <alignment horizontal="left"/>
      <protection locked="0"/>
    </xf>
    <xf numFmtId="49" fontId="14" fillId="5" borderId="64" xfId="4" applyNumberFormat="1" applyFont="1" applyFill="1" applyBorder="1" applyAlignment="1" applyProtection="1">
      <alignment horizontal="left"/>
      <protection locked="0"/>
    </xf>
    <xf numFmtId="49" fontId="16" fillId="5" borderId="50"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horizontal="center" shrinkToFit="1"/>
      <protection locked="0"/>
    </xf>
    <xf numFmtId="49" fontId="16" fillId="5" borderId="72" xfId="4" applyNumberFormat="1" applyFont="1" applyFill="1" applyBorder="1" applyAlignment="1" applyProtection="1">
      <alignment horizontal="center" shrinkToFit="1"/>
      <protection locked="0"/>
    </xf>
    <xf numFmtId="49" fontId="16" fillId="5" borderId="49" xfId="4" applyNumberFormat="1" applyFont="1" applyFill="1" applyBorder="1" applyAlignment="1" applyProtection="1">
      <alignment horizontal="center" shrinkToFit="1"/>
      <protection locked="0"/>
    </xf>
    <xf numFmtId="49" fontId="16" fillId="5" borderId="47" xfId="4" applyNumberFormat="1" applyFont="1" applyFill="1" applyBorder="1" applyAlignment="1" applyProtection="1">
      <alignment vertical="center" shrinkToFit="1"/>
      <protection locked="0"/>
    </xf>
    <xf numFmtId="49" fontId="35" fillId="5" borderId="48" xfId="4" applyNumberFormat="1" applyFont="1" applyFill="1" applyBorder="1" applyAlignment="1" applyProtection="1">
      <alignment vertical="center" shrinkToFit="1"/>
      <protection locked="0"/>
    </xf>
    <xf numFmtId="49" fontId="16" fillId="5" borderId="63" xfId="4" applyNumberFormat="1" applyFont="1" applyFill="1" applyBorder="1" applyAlignment="1" applyProtection="1">
      <alignment vertical="center" shrinkToFit="1"/>
      <protection locked="0"/>
    </xf>
    <xf numFmtId="49" fontId="16" fillId="5" borderId="50" xfId="4" applyNumberFormat="1" applyFont="1" applyFill="1" applyBorder="1" applyAlignment="1" applyProtection="1">
      <alignment vertical="center" shrinkToFit="1"/>
      <protection locked="0"/>
    </xf>
    <xf numFmtId="49" fontId="35" fillId="5" borderId="51" xfId="4" applyNumberFormat="1" applyFont="1" applyFill="1" applyBorder="1" applyAlignment="1" applyProtection="1">
      <alignment vertical="center" shrinkToFit="1"/>
      <protection locked="0"/>
    </xf>
    <xf numFmtId="49" fontId="16" fillId="5" borderId="65" xfId="4" applyNumberFormat="1" applyFont="1" applyFill="1" applyBorder="1" applyAlignment="1" applyProtection="1">
      <alignment vertical="center" shrinkToFit="1"/>
      <protection locked="0"/>
    </xf>
    <xf numFmtId="49" fontId="16" fillId="5" borderId="48" xfId="4" applyNumberFormat="1" applyFont="1" applyFill="1" applyBorder="1" applyAlignment="1" applyProtection="1">
      <alignment vertical="center" shrinkToFit="1"/>
      <protection locked="0"/>
    </xf>
    <xf numFmtId="49" fontId="16" fillId="5" borderId="51" xfId="4" applyNumberFormat="1" applyFont="1" applyFill="1" applyBorder="1" applyAlignment="1" applyProtection="1">
      <alignment vertical="center" shrinkToFit="1"/>
      <protection locked="0"/>
    </xf>
    <xf numFmtId="49" fontId="16" fillId="5" borderId="56" xfId="4" applyNumberFormat="1" applyFont="1" applyFill="1" applyBorder="1" applyAlignment="1" applyProtection="1">
      <alignment horizontal="center" vertical="center"/>
      <protection locked="0"/>
    </xf>
    <xf numFmtId="49" fontId="16" fillId="5" borderId="58" xfId="4" applyNumberFormat="1" applyFont="1" applyFill="1" applyBorder="1" applyAlignment="1" applyProtection="1">
      <alignment horizontal="center" vertical="center"/>
      <protection locked="0"/>
    </xf>
    <xf numFmtId="0" fontId="2" fillId="5" borderId="20" xfId="4" applyFill="1" applyBorder="1" applyAlignment="1" applyProtection="1">
      <alignment vertical="center" shrinkToFit="1"/>
      <protection locked="0"/>
    </xf>
    <xf numFmtId="49" fontId="18" fillId="5" borderId="48" xfId="4" applyNumberFormat="1" applyFont="1" applyFill="1" applyBorder="1" applyAlignment="1" applyProtection="1">
      <alignment vertical="center" shrinkToFit="1"/>
      <protection locked="0"/>
    </xf>
    <xf numFmtId="49" fontId="18" fillId="5" borderId="51" xfId="4" applyNumberFormat="1" applyFont="1" applyFill="1" applyBorder="1" applyAlignment="1" applyProtection="1">
      <alignment vertical="center" shrinkToFit="1"/>
      <protection locked="0"/>
    </xf>
    <xf numFmtId="49" fontId="16" fillId="0" borderId="92" xfId="4" applyNumberFormat="1" applyFont="1" applyFill="1" applyBorder="1" applyAlignment="1" applyProtection="1">
      <alignment vertical="center" shrinkToFit="1"/>
    </xf>
    <xf numFmtId="49" fontId="16" fillId="0" borderId="32" xfId="4" applyNumberFormat="1" applyFont="1" applyFill="1" applyBorder="1" applyAlignment="1" applyProtection="1">
      <alignment vertical="center" shrinkToFit="1"/>
    </xf>
    <xf numFmtId="1" fontId="16" fillId="5" borderId="92" xfId="4" applyNumberFormat="1" applyFont="1" applyFill="1" applyBorder="1" applyAlignment="1" applyProtection="1">
      <alignment horizontal="center" vertical="center" shrinkToFit="1"/>
      <protection locked="0"/>
    </xf>
    <xf numFmtId="1" fontId="16" fillId="5" borderId="116" xfId="4" applyNumberFormat="1" applyFont="1" applyFill="1" applyBorder="1" applyAlignment="1" applyProtection="1">
      <alignment horizontal="center" vertical="center" shrinkToFit="1"/>
      <protection locked="0"/>
    </xf>
    <xf numFmtId="1" fontId="16" fillId="5" borderId="71" xfId="4" applyNumberFormat="1" applyFont="1" applyFill="1" applyBorder="1" applyAlignment="1" applyProtection="1">
      <alignment horizontal="center" vertical="center" shrinkToFit="1"/>
      <protection locked="0"/>
    </xf>
    <xf numFmtId="1" fontId="16" fillId="5" borderId="70" xfId="4" applyNumberFormat="1" applyFont="1" applyFill="1" applyBorder="1" applyAlignment="1" applyProtection="1">
      <alignment horizontal="center" vertical="center" shrinkToFit="1"/>
      <protection locked="0"/>
    </xf>
    <xf numFmtId="1" fontId="16" fillId="5" borderId="72" xfId="4" applyNumberFormat="1" applyFont="1" applyFill="1" applyBorder="1" applyAlignment="1" applyProtection="1">
      <alignment horizontal="center" vertical="center" shrinkToFit="1"/>
      <protection locked="0"/>
    </xf>
    <xf numFmtId="49" fontId="16" fillId="5" borderId="90" xfId="4" applyNumberFormat="1" applyFont="1" applyFill="1" applyBorder="1" applyAlignment="1" applyProtection="1">
      <alignment shrinkToFit="1"/>
      <protection locked="0"/>
    </xf>
    <xf numFmtId="49" fontId="16" fillId="5" borderId="54" xfId="4" applyNumberFormat="1" applyFont="1" applyFill="1" applyBorder="1" applyAlignment="1" applyProtection="1">
      <alignment shrinkToFit="1"/>
      <protection locked="0"/>
    </xf>
    <xf numFmtId="49" fontId="16" fillId="5" borderId="115" xfId="4" applyNumberFormat="1" applyFont="1" applyFill="1" applyBorder="1" applyAlignment="1" applyProtection="1">
      <alignment shrinkToFit="1"/>
      <protection locked="0"/>
    </xf>
    <xf numFmtId="49" fontId="16" fillId="5" borderId="113"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shrinkToFit="1"/>
      <protection locked="0"/>
    </xf>
    <xf numFmtId="49" fontId="16" fillId="5" borderId="56"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shrinkToFit="1"/>
      <protection locked="0"/>
    </xf>
    <xf numFmtId="49" fontId="16" fillId="5" borderId="57"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shrinkToFit="1"/>
      <protection locked="0"/>
    </xf>
    <xf numFmtId="49" fontId="16" fillId="5" borderId="58" xfId="4" applyNumberFormat="1" applyFont="1" applyFill="1" applyBorder="1" applyAlignment="1" applyProtection="1">
      <alignment shrinkToFit="1"/>
      <protection locked="0"/>
    </xf>
    <xf numFmtId="0" fontId="37" fillId="0" borderId="0" xfId="4" applyFont="1" applyAlignment="1" applyProtection="1">
      <alignment vertical="center"/>
    </xf>
    <xf numFmtId="0" fontId="58" fillId="0" borderId="0" xfId="4" applyFont="1" applyAlignment="1" applyProtection="1">
      <alignment vertical="center"/>
    </xf>
    <xf numFmtId="0" fontId="21" fillId="0" borderId="0" xfId="4" applyFont="1" applyFill="1" applyBorder="1" applyAlignment="1">
      <alignment horizontal="center" vertical="center"/>
    </xf>
    <xf numFmtId="0" fontId="31" fillId="0" borderId="0" xfId="4" applyFont="1" applyBorder="1" applyAlignment="1">
      <alignment vertical="center" wrapText="1"/>
    </xf>
    <xf numFmtId="0" fontId="0" fillId="0" borderId="2" xfId="0" applyBorder="1">
      <alignment vertical="center"/>
    </xf>
    <xf numFmtId="0" fontId="0" fillId="0" borderId="125" xfId="0" applyBorder="1">
      <alignment vertical="center"/>
    </xf>
    <xf numFmtId="0" fontId="17" fillId="0" borderId="104" xfId="4" applyFont="1" applyFill="1" applyBorder="1" applyAlignment="1">
      <alignment horizontal="center" vertical="center" wrapText="1" shrinkToFit="1"/>
    </xf>
    <xf numFmtId="0" fontId="17" fillId="0" borderId="102" xfId="4" applyFont="1" applyFill="1" applyBorder="1" applyAlignment="1">
      <alignment horizontal="center" vertical="center" shrinkToFit="1"/>
    </xf>
    <xf numFmtId="0" fontId="0" fillId="0" borderId="117" xfId="0"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9" fillId="0" borderId="0" xfId="4" applyFont="1" applyBorder="1" applyAlignment="1" applyProtection="1">
      <alignment horizontal="right" vertical="center"/>
    </xf>
    <xf numFmtId="0" fontId="31" fillId="0" borderId="28" xfId="4" applyFont="1" applyBorder="1" applyAlignment="1">
      <alignment vertical="center" wrapText="1"/>
    </xf>
    <xf numFmtId="0" fontId="31" fillId="0" borderId="147" xfId="4" applyFont="1" applyBorder="1" applyAlignment="1">
      <alignment vertical="center" wrapText="1"/>
    </xf>
    <xf numFmtId="0" fontId="31" fillId="0" borderId="52" xfId="4" applyFont="1" applyBorder="1" applyAlignment="1">
      <alignment vertical="center" wrapText="1"/>
    </xf>
    <xf numFmtId="1" fontId="16" fillId="0" borderId="53" xfId="4" applyNumberFormat="1" applyFont="1" applyFill="1" applyBorder="1" applyAlignment="1" applyProtection="1">
      <alignment horizontal="center" vertical="center"/>
      <protection locked="0"/>
    </xf>
    <xf numFmtId="1" fontId="16" fillId="0" borderId="43" xfId="4" applyNumberFormat="1" applyFont="1" applyFill="1" applyBorder="1" applyAlignment="1" applyProtection="1">
      <alignment horizontal="center" vertical="center"/>
      <protection locked="0"/>
    </xf>
    <xf numFmtId="1" fontId="16" fillId="0" borderId="46" xfId="4" applyNumberFormat="1" applyFont="1" applyFill="1" applyBorder="1" applyAlignment="1" applyProtection="1">
      <alignment horizontal="center" vertical="center"/>
      <protection locked="0"/>
    </xf>
    <xf numFmtId="1" fontId="16" fillId="0" borderId="49" xfId="4" applyNumberFormat="1" applyFont="1" applyFill="1" applyBorder="1" applyAlignment="1" applyProtection="1">
      <alignment horizontal="center" vertical="center"/>
      <protection locked="0"/>
    </xf>
    <xf numFmtId="1" fontId="59" fillId="0" borderId="53" xfId="4" applyNumberFormat="1" applyFont="1" applyFill="1" applyBorder="1" applyAlignment="1" applyProtection="1">
      <alignment horizontal="center" vertical="center" shrinkToFit="1"/>
      <protection locked="0"/>
    </xf>
    <xf numFmtId="1" fontId="59" fillId="0" borderId="53" xfId="4" applyNumberFormat="1" applyFont="1" applyFill="1" applyBorder="1" applyAlignment="1" applyProtection="1">
      <alignment horizontal="center" vertical="center"/>
      <protection locked="0"/>
    </xf>
    <xf numFmtId="1" fontId="59" fillId="0" borderId="43" xfId="4" applyNumberFormat="1" applyFont="1" applyFill="1" applyBorder="1" applyAlignment="1" applyProtection="1">
      <alignment horizontal="center" vertical="center"/>
      <protection locked="0"/>
    </xf>
    <xf numFmtId="1" fontId="59" fillId="0" borderId="46" xfId="4" applyNumberFormat="1" applyFont="1" applyFill="1" applyBorder="1" applyAlignment="1" applyProtection="1">
      <alignment horizontal="center" vertical="center"/>
      <protection locked="0"/>
    </xf>
    <xf numFmtId="1" fontId="59" fillId="0" borderId="49" xfId="4" applyNumberFormat="1" applyFont="1" applyFill="1" applyBorder="1" applyAlignment="1" applyProtection="1">
      <alignment horizontal="center" vertical="center"/>
      <protection locked="0"/>
    </xf>
    <xf numFmtId="0" fontId="2" fillId="0" borderId="124" xfId="4" applyFill="1" applyBorder="1">
      <alignment vertical="center"/>
    </xf>
    <xf numFmtId="0" fontId="2" fillId="0" borderId="132" xfId="4" applyFill="1" applyBorder="1">
      <alignment vertical="center"/>
    </xf>
    <xf numFmtId="0" fontId="22" fillId="0" borderId="136" xfId="4" applyFont="1" applyFill="1" applyBorder="1" applyAlignment="1" applyProtection="1">
      <alignment vertical="center"/>
      <protection locked="0"/>
    </xf>
    <xf numFmtId="0" fontId="22" fillId="0" borderId="137" xfId="4" applyFont="1" applyFill="1" applyBorder="1" applyAlignment="1" applyProtection="1">
      <alignment vertical="center"/>
      <protection locked="0"/>
    </xf>
    <xf numFmtId="0" fontId="0" fillId="0" borderId="118" xfId="0" applyBorder="1">
      <alignment vertical="center"/>
    </xf>
    <xf numFmtId="0" fontId="55" fillId="0" borderId="129" xfId="0" applyFont="1" applyBorder="1" applyAlignment="1">
      <alignment vertical="center"/>
    </xf>
    <xf numFmtId="0" fontId="56" fillId="0" borderId="119" xfId="0" applyFont="1" applyBorder="1" applyAlignment="1">
      <alignment vertical="center"/>
    </xf>
    <xf numFmtId="0" fontId="56" fillId="0" borderId="120" xfId="0" applyFont="1" applyBorder="1" applyAlignment="1">
      <alignment vertical="center"/>
    </xf>
    <xf numFmtId="0" fontId="56" fillId="0" borderId="121" xfId="0" applyFont="1" applyBorder="1" applyAlignment="1">
      <alignment vertical="center"/>
    </xf>
    <xf numFmtId="0" fontId="56" fillId="0" borderId="154" xfId="0" applyFont="1" applyBorder="1" applyAlignment="1">
      <alignment vertical="center"/>
    </xf>
    <xf numFmtId="0" fontId="56" fillId="0" borderId="123" xfId="0" applyFont="1" applyBorder="1" applyAlignment="1">
      <alignment vertical="center"/>
    </xf>
    <xf numFmtId="0" fontId="56" fillId="0" borderId="122" xfId="0" applyFont="1" applyBorder="1" applyAlignment="1">
      <alignment vertical="center"/>
    </xf>
    <xf numFmtId="0" fontId="33" fillId="0" borderId="0" xfId="0" applyFont="1" applyBorder="1" applyAlignment="1">
      <alignment vertical="center"/>
    </xf>
    <xf numFmtId="49" fontId="33" fillId="0" borderId="129" xfId="0" applyNumberFormat="1" applyFont="1" applyBorder="1" applyAlignment="1">
      <alignment vertical="center"/>
    </xf>
    <xf numFmtId="0" fontId="55" fillId="0" borderId="0" xfId="0" applyFont="1" applyBorder="1" applyAlignment="1">
      <alignment vertical="center"/>
    </xf>
    <xf numFmtId="0" fontId="56" fillId="0" borderId="0" xfId="0" applyFont="1" applyBorder="1" applyAlignment="1">
      <alignment vertical="center"/>
    </xf>
    <xf numFmtId="49" fontId="0" fillId="0" borderId="129" xfId="0" applyNumberFormat="1" applyFont="1" applyBorder="1" applyAlignment="1">
      <alignment horizontal="center" vertical="center"/>
    </xf>
    <xf numFmtId="0" fontId="60" fillId="0" borderId="129" xfId="0" applyFont="1" applyBorder="1" applyAlignment="1">
      <alignment horizontal="center" vertical="center"/>
    </xf>
    <xf numFmtId="0" fontId="2" fillId="5" borderId="20" xfId="4" applyFont="1" applyFill="1" applyBorder="1" applyAlignment="1" applyProtection="1">
      <alignment vertical="center"/>
      <protection locked="0"/>
    </xf>
    <xf numFmtId="0" fontId="20" fillId="0" borderId="0" xfId="4" applyFont="1" applyAlignment="1" applyProtection="1">
      <alignment vertical="center"/>
    </xf>
    <xf numFmtId="0" fontId="0" fillId="5" borderId="19" xfId="0" applyFill="1" applyBorder="1">
      <alignment vertical="center"/>
    </xf>
    <xf numFmtId="0" fontId="28" fillId="0" borderId="0" xfId="0" applyFont="1">
      <alignment vertical="center"/>
    </xf>
    <xf numFmtId="49" fontId="14" fillId="0" borderId="55" xfId="4" applyNumberFormat="1" applyFont="1" applyFill="1" applyBorder="1" applyAlignment="1" applyProtection="1">
      <alignment horizontal="left"/>
      <protection locked="0"/>
    </xf>
    <xf numFmtId="49" fontId="14" fillId="5" borderId="55" xfId="4" applyNumberFormat="1" applyFont="1" applyFill="1" applyBorder="1" applyAlignment="1" applyProtection="1">
      <alignment horizontal="left"/>
      <protection locked="0"/>
    </xf>
    <xf numFmtId="49" fontId="14" fillId="5" borderId="44" xfId="4" applyNumberFormat="1" applyFont="1" applyFill="1" applyBorder="1" applyAlignment="1" applyProtection="1">
      <alignment horizontal="left"/>
      <protection locked="0"/>
    </xf>
    <xf numFmtId="49" fontId="14" fillId="5" borderId="47" xfId="4" applyNumberFormat="1" applyFont="1" applyFill="1" applyBorder="1" applyAlignment="1" applyProtection="1">
      <alignment horizontal="left"/>
      <protection locked="0"/>
    </xf>
    <xf numFmtId="49" fontId="14" fillId="5" borderId="50" xfId="4" applyNumberFormat="1" applyFont="1" applyFill="1" applyBorder="1" applyAlignment="1" applyProtection="1">
      <alignment horizontal="left"/>
      <protection locked="0"/>
    </xf>
    <xf numFmtId="0" fontId="61" fillId="0" borderId="0" xfId="4" applyFont="1" applyProtection="1">
      <alignment vertical="center"/>
    </xf>
    <xf numFmtId="0" fontId="2" fillId="0" borderId="136" xfId="4" applyBorder="1">
      <alignment vertical="center"/>
    </xf>
    <xf numFmtId="0" fontId="2" fillId="0" borderId="137" xfId="4" applyBorder="1">
      <alignment vertical="center"/>
    </xf>
    <xf numFmtId="0" fontId="24" fillId="0" borderId="169" xfId="4" applyFont="1" applyBorder="1" applyAlignment="1">
      <alignment horizontal="center" vertical="center"/>
    </xf>
    <xf numFmtId="38" fontId="24" fillId="0" borderId="100" xfId="3" applyFont="1" applyBorder="1" applyAlignment="1">
      <alignment vertical="center" shrinkToFit="1"/>
    </xf>
    <xf numFmtId="0" fontId="24" fillId="0" borderId="170" xfId="4" applyFont="1" applyBorder="1" applyAlignment="1">
      <alignment vertical="center" shrinkToFit="1"/>
    </xf>
    <xf numFmtId="0" fontId="24" fillId="0" borderId="96" xfId="4" applyFont="1" applyBorder="1" applyAlignment="1">
      <alignment horizontal="center" vertical="center"/>
    </xf>
    <xf numFmtId="0" fontId="24" fillId="0" borderId="59" xfId="4" applyFont="1" applyBorder="1" applyAlignment="1">
      <alignment vertical="center" shrinkToFit="1"/>
    </xf>
    <xf numFmtId="0" fontId="24" fillId="0" borderId="173" xfId="4" applyFont="1" applyBorder="1" applyAlignment="1">
      <alignment vertical="center" shrinkToFit="1"/>
    </xf>
    <xf numFmtId="38" fontId="24" fillId="0" borderId="174" xfId="4" applyNumberFormat="1" applyFont="1" applyBorder="1" applyAlignment="1">
      <alignment vertical="center" shrinkToFit="1"/>
    </xf>
    <xf numFmtId="38" fontId="24" fillId="0" borderId="175" xfId="5" applyFont="1" applyBorder="1" applyAlignment="1">
      <alignment vertical="center" shrinkToFit="1"/>
    </xf>
    <xf numFmtId="38" fontId="24" fillId="0" borderId="33" xfId="4" applyNumberFormat="1" applyFont="1" applyBorder="1" applyAlignment="1">
      <alignment vertical="center" shrinkToFit="1"/>
    </xf>
    <xf numFmtId="49" fontId="15" fillId="0" borderId="6" xfId="4" applyNumberFormat="1" applyFont="1" applyFill="1" applyBorder="1" applyAlignment="1" applyProtection="1">
      <alignment vertical="center" shrinkToFit="1"/>
      <protection locked="0"/>
    </xf>
    <xf numFmtId="0" fontId="34" fillId="0" borderId="0" xfId="4" applyFont="1" applyAlignment="1">
      <alignment horizontal="right" vertical="top"/>
    </xf>
    <xf numFmtId="0" fontId="58" fillId="0" borderId="0" xfId="4" applyFont="1" applyAlignment="1"/>
    <xf numFmtId="0" fontId="32" fillId="0" borderId="0" xfId="0" applyFont="1" applyAlignment="1">
      <alignment horizontal="right" vertical="center"/>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7" xfId="1" applyFont="1" applyBorder="1">
      <alignment vertical="center"/>
    </xf>
    <xf numFmtId="0" fontId="6" fillId="3" borderId="23" xfId="1" quotePrefix="1" applyFont="1" applyFill="1" applyBorder="1">
      <alignment vertical="center"/>
    </xf>
    <xf numFmtId="0" fontId="6" fillId="3" borderId="23" xfId="1" applyFont="1" applyFill="1" applyBorder="1">
      <alignment vertical="center"/>
    </xf>
    <xf numFmtId="0" fontId="64" fillId="0" borderId="0" xfId="0" applyFont="1">
      <alignment vertical="center"/>
    </xf>
    <xf numFmtId="0" fontId="6" fillId="0" borderId="23" xfId="1" applyFont="1" applyBorder="1">
      <alignment vertical="center"/>
    </xf>
    <xf numFmtId="0" fontId="6" fillId="0" borderId="22" xfId="1" applyFont="1" applyBorder="1">
      <alignment vertical="center"/>
    </xf>
    <xf numFmtId="0" fontId="6" fillId="0" borderId="23"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3" xfId="1" applyFont="1" applyBorder="1" applyAlignment="1">
      <alignment horizontal="center" vertical="center"/>
    </xf>
    <xf numFmtId="0" fontId="6" fillId="0" borderId="23" xfId="1" quotePrefix="1" applyFont="1" applyBorder="1" applyAlignment="1">
      <alignment horizontal="center" vertical="center"/>
    </xf>
    <xf numFmtId="0" fontId="6" fillId="0" borderId="27" xfId="1" applyFont="1" applyBorder="1" applyAlignment="1">
      <alignment horizontal="center" vertical="center"/>
    </xf>
    <xf numFmtId="0" fontId="6" fillId="0" borderId="27" xfId="1" quotePrefix="1" applyFont="1" applyBorder="1" applyAlignment="1">
      <alignment horizontal="center" vertical="center"/>
    </xf>
    <xf numFmtId="0" fontId="6" fillId="0" borderId="1" xfId="1" applyFont="1" applyBorder="1" applyAlignment="1">
      <alignment horizontal="center" vertical="center"/>
    </xf>
    <xf numFmtId="0" fontId="6" fillId="3" borderId="181" xfId="1" quotePrefix="1" applyFont="1" applyFill="1" applyBorder="1">
      <alignment vertical="center"/>
    </xf>
    <xf numFmtId="0" fontId="6" fillId="0" borderId="182" xfId="1" quotePrefix="1" applyFont="1" applyBorder="1">
      <alignment vertical="center"/>
    </xf>
    <xf numFmtId="0" fontId="6" fillId="3" borderId="181" xfId="1" applyFont="1" applyFill="1" applyBorder="1">
      <alignment vertical="center"/>
    </xf>
    <xf numFmtId="0" fontId="6" fillId="0" borderId="182" xfId="1" applyFont="1" applyBorder="1">
      <alignment vertical="center"/>
    </xf>
    <xf numFmtId="0" fontId="6" fillId="0" borderId="184" xfId="1" applyFont="1" applyBorder="1">
      <alignment vertical="center"/>
    </xf>
    <xf numFmtId="0" fontId="6" fillId="0" borderId="185" xfId="1" applyFont="1" applyBorder="1">
      <alignment vertical="center"/>
    </xf>
    <xf numFmtId="0" fontId="6" fillId="3" borderId="183" xfId="1" quotePrefix="1" applyFont="1" applyFill="1" applyBorder="1">
      <alignment vertical="center"/>
    </xf>
    <xf numFmtId="0" fontId="6" fillId="3" borderId="184" xfId="1" quotePrefix="1" applyFont="1" applyFill="1" applyBorder="1">
      <alignment vertical="center"/>
    </xf>
    <xf numFmtId="0" fontId="64" fillId="0" borderId="16" xfId="0" applyFont="1" applyBorder="1">
      <alignment vertical="center"/>
    </xf>
    <xf numFmtId="0" fontId="64" fillId="0" borderId="164" xfId="0" applyFont="1" applyBorder="1">
      <alignment vertical="center"/>
    </xf>
    <xf numFmtId="0" fontId="64" fillId="0" borderId="10" xfId="0" applyFont="1" applyBorder="1">
      <alignment vertical="center"/>
    </xf>
    <xf numFmtId="0" fontId="64" fillId="0" borderId="161" xfId="0" applyFont="1" applyBorder="1">
      <alignment vertical="center"/>
    </xf>
    <xf numFmtId="0" fontId="64" fillId="0" borderId="166" xfId="0" applyFont="1" applyBorder="1">
      <alignment vertical="center"/>
    </xf>
    <xf numFmtId="0" fontId="64" fillId="0" borderId="167" xfId="0" applyFont="1" applyBorder="1">
      <alignment vertical="center"/>
    </xf>
    <xf numFmtId="0" fontId="6" fillId="0" borderId="187" xfId="1" applyFont="1" applyBorder="1">
      <alignment vertical="center"/>
    </xf>
    <xf numFmtId="0" fontId="6" fillId="0" borderId="188" xfId="1" applyFont="1" applyBorder="1">
      <alignment vertical="center"/>
    </xf>
    <xf numFmtId="0" fontId="64" fillId="0" borderId="156" xfId="0" applyFont="1" applyBorder="1">
      <alignment vertical="center"/>
    </xf>
    <xf numFmtId="0" fontId="6" fillId="0" borderId="189" xfId="1" applyFont="1" applyBorder="1">
      <alignment vertical="center"/>
    </xf>
    <xf numFmtId="0" fontId="64" fillId="0" borderId="157" xfId="0" applyFont="1" applyBorder="1">
      <alignment vertical="center"/>
    </xf>
    <xf numFmtId="0" fontId="6" fillId="0" borderId="190" xfId="1" applyFont="1" applyBorder="1">
      <alignment vertical="center"/>
    </xf>
    <xf numFmtId="0" fontId="6" fillId="0" borderId="191" xfId="1" applyFont="1" applyBorder="1">
      <alignment vertical="center"/>
    </xf>
    <xf numFmtId="1" fontId="29" fillId="0" borderId="0" xfId="4" applyNumberFormat="1" applyFont="1" applyFill="1" applyBorder="1" applyAlignment="1" applyProtection="1">
      <alignment vertical="center"/>
    </xf>
    <xf numFmtId="0" fontId="65" fillId="0" borderId="0" xfId="0" applyFont="1">
      <alignment vertical="center"/>
    </xf>
    <xf numFmtId="0" fontId="0" fillId="0" borderId="0" xfId="0" applyFont="1">
      <alignment vertical="center"/>
    </xf>
    <xf numFmtId="1" fontId="66" fillId="0" borderId="0" xfId="4" applyNumberFormat="1" applyFont="1" applyFill="1" applyBorder="1" applyAlignment="1" applyProtection="1">
      <alignment horizontal="center" vertical="center"/>
    </xf>
    <xf numFmtId="0" fontId="45" fillId="0" borderId="0" xfId="4" applyFont="1">
      <alignment vertical="center"/>
    </xf>
    <xf numFmtId="0" fontId="24" fillId="0" borderId="188" xfId="4" applyFont="1" applyBorder="1">
      <alignment vertical="center"/>
    </xf>
    <xf numFmtId="0" fontId="24" fillId="0" borderId="194" xfId="4" applyFont="1" applyBorder="1">
      <alignment vertical="center"/>
    </xf>
    <xf numFmtId="0" fontId="67" fillId="0" borderId="138" xfId="4" applyFont="1" applyBorder="1" applyAlignment="1" applyProtection="1">
      <alignment vertical="center"/>
    </xf>
    <xf numFmtId="0" fontId="67" fillId="0" borderId="139" xfId="4" applyFont="1" applyBorder="1" applyAlignment="1" applyProtection="1">
      <alignment vertical="center"/>
    </xf>
    <xf numFmtId="0" fontId="24" fillId="0" borderId="186" xfId="4" applyFont="1" applyBorder="1">
      <alignment vertical="center"/>
    </xf>
    <xf numFmtId="0" fontId="67" fillId="0" borderId="26" xfId="4" applyFont="1" applyBorder="1" applyProtection="1">
      <alignment vertical="center"/>
    </xf>
    <xf numFmtId="0" fontId="67" fillId="0" borderId="0" xfId="4" applyFont="1" applyBorder="1" applyProtection="1">
      <alignment vertical="center"/>
    </xf>
    <xf numFmtId="0" fontId="24" fillId="0" borderId="195" xfId="4" applyFont="1" applyBorder="1">
      <alignment vertical="center"/>
    </xf>
    <xf numFmtId="0" fontId="67" fillId="0" borderId="5" xfId="4" applyFont="1" applyBorder="1" applyProtection="1">
      <alignment vertical="center"/>
    </xf>
    <xf numFmtId="0" fontId="67" fillId="0" borderId="20" xfId="4" applyFont="1" applyBorder="1" applyProtection="1">
      <alignment vertical="center"/>
    </xf>
    <xf numFmtId="0" fontId="67" fillId="0" borderId="94" xfId="4" applyFont="1" applyBorder="1" applyAlignment="1" applyProtection="1">
      <alignment vertical="center"/>
    </xf>
    <xf numFmtId="0" fontId="67" fillId="0" borderId="24" xfId="4" applyFont="1" applyBorder="1" applyAlignment="1" applyProtection="1">
      <alignment vertical="center"/>
    </xf>
    <xf numFmtId="0" fontId="24" fillId="0" borderId="32" xfId="4" applyFont="1" applyBorder="1">
      <alignment vertical="center"/>
    </xf>
    <xf numFmtId="0" fontId="67" fillId="0" borderId="36" xfId="4" applyFont="1" applyBorder="1" applyProtection="1">
      <alignment vertical="center"/>
    </xf>
    <xf numFmtId="0" fontId="67" fillId="0" borderId="33" xfId="4" applyFont="1" applyBorder="1" applyProtection="1">
      <alignment vertical="center"/>
    </xf>
    <xf numFmtId="0" fontId="69" fillId="0" borderId="0" xfId="4" applyFont="1" applyProtection="1">
      <alignment vertical="center"/>
    </xf>
    <xf numFmtId="0" fontId="61" fillId="0" borderId="0" xfId="0" applyFont="1">
      <alignment vertical="center"/>
    </xf>
    <xf numFmtId="0" fontId="47" fillId="0" borderId="0" xfId="0" applyFont="1" applyFill="1" applyBorder="1">
      <alignment vertical="center"/>
    </xf>
    <xf numFmtId="0" fontId="70" fillId="0" borderId="0" xfId="4" applyFont="1" applyAlignment="1" applyProtection="1">
      <alignment vertical="center"/>
    </xf>
    <xf numFmtId="0" fontId="60" fillId="0" borderId="0" xfId="0" applyFont="1" applyBorder="1" applyAlignment="1">
      <alignment horizontal="center" vertical="center"/>
    </xf>
    <xf numFmtId="0" fontId="2" fillId="0" borderId="20" xfId="4" applyBorder="1" applyAlignment="1">
      <alignment horizontal="center" vertical="center"/>
    </xf>
    <xf numFmtId="0" fontId="68" fillId="0" borderId="94" xfId="4" applyFont="1" applyBorder="1" applyAlignment="1" applyProtection="1">
      <alignment vertical="center"/>
    </xf>
    <xf numFmtId="0" fontId="68" fillId="0" borderId="24" xfId="4" applyFont="1" applyBorder="1" applyAlignment="1" applyProtection="1">
      <alignment vertical="center"/>
    </xf>
    <xf numFmtId="0" fontId="68" fillId="0" borderId="25" xfId="4" applyFont="1" applyBorder="1" applyAlignment="1" applyProtection="1">
      <alignment vertical="center"/>
    </xf>
    <xf numFmtId="0" fontId="68" fillId="0" borderId="5" xfId="4" applyFont="1" applyBorder="1" applyAlignment="1" applyProtection="1">
      <alignment vertical="center"/>
    </xf>
    <xf numFmtId="0" fontId="68" fillId="0" borderId="20" xfId="4" applyFont="1" applyBorder="1" applyAlignment="1" applyProtection="1">
      <alignment vertical="center"/>
    </xf>
    <xf numFmtId="0" fontId="68" fillId="0" borderId="21" xfId="4" applyFont="1" applyBorder="1" applyAlignment="1" applyProtection="1">
      <alignment vertical="center"/>
    </xf>
    <xf numFmtId="0" fontId="54" fillId="0" borderId="124" xfId="4" applyFont="1" applyBorder="1" applyProtection="1">
      <alignment vertical="center"/>
    </xf>
    <xf numFmtId="0" fontId="54" fillId="0" borderId="42" xfId="4" applyFont="1" applyBorder="1" applyProtection="1">
      <alignment vertical="center"/>
    </xf>
    <xf numFmtId="0" fontId="54" fillId="0" borderId="111" xfId="4" applyFont="1" applyBorder="1" applyProtection="1">
      <alignment vertical="center"/>
    </xf>
    <xf numFmtId="0" fontId="54" fillId="0" borderId="95" xfId="4" applyFont="1" applyBorder="1" applyProtection="1">
      <alignment vertical="center"/>
    </xf>
    <xf numFmtId="0" fontId="45" fillId="0" borderId="42" xfId="4" applyFont="1" applyBorder="1" applyAlignment="1" applyProtection="1">
      <alignment vertical="center"/>
    </xf>
    <xf numFmtId="0" fontId="45" fillId="0" borderId="111" xfId="4" applyFont="1" applyBorder="1" applyAlignment="1" applyProtection="1">
      <alignment vertical="center"/>
    </xf>
    <xf numFmtId="0" fontId="45" fillId="0" borderId="66" xfId="4" applyFont="1" applyBorder="1" applyAlignment="1" applyProtection="1">
      <alignment vertical="center"/>
    </xf>
    <xf numFmtId="0" fontId="45" fillId="0" borderId="95" xfId="4" applyFont="1" applyBorder="1" applyAlignment="1" applyProtection="1">
      <alignment vertical="center"/>
    </xf>
    <xf numFmtId="0" fontId="45" fillId="0" borderId="179" xfId="4" applyFont="1" applyFill="1" applyBorder="1" applyProtection="1">
      <alignment vertical="center"/>
    </xf>
    <xf numFmtId="0" fontId="45" fillId="0" borderId="136" xfId="4" applyFont="1" applyBorder="1" applyAlignment="1">
      <alignment vertical="center"/>
    </xf>
    <xf numFmtId="0" fontId="45" fillId="0" borderId="136" xfId="4" applyFont="1" applyBorder="1" applyProtection="1">
      <alignment vertical="center"/>
    </xf>
    <xf numFmtId="0" fontId="45" fillId="0" borderId="169" xfId="4" applyFont="1" applyBorder="1" applyProtection="1">
      <alignment vertical="center"/>
    </xf>
    <xf numFmtId="0" fontId="45" fillId="0" borderId="199" xfId="4" applyFont="1" applyBorder="1" applyAlignment="1" applyProtection="1">
      <alignment vertical="center"/>
    </xf>
    <xf numFmtId="0" fontId="54" fillId="0" borderId="169" xfId="4" applyFont="1" applyBorder="1" applyProtection="1">
      <alignment vertical="center"/>
    </xf>
    <xf numFmtId="0" fontId="45" fillId="0" borderId="96" xfId="4" applyFont="1" applyBorder="1" applyAlignment="1" applyProtection="1">
      <alignment vertical="center"/>
    </xf>
    <xf numFmtId="0" fontId="47" fillId="0" borderId="33" xfId="0" applyFont="1" applyBorder="1">
      <alignment vertical="center"/>
    </xf>
    <xf numFmtId="0" fontId="47" fillId="0" borderId="93" xfId="0" applyFont="1" applyBorder="1">
      <alignment vertical="center"/>
    </xf>
    <xf numFmtId="0" fontId="45" fillId="0" borderId="34" xfId="4" applyFont="1" applyBorder="1" applyAlignment="1" applyProtection="1">
      <alignment horizontal="center" vertical="center"/>
    </xf>
    <xf numFmtId="0" fontId="0" fillId="0" borderId="42" xfId="0" applyBorder="1">
      <alignment vertical="center"/>
    </xf>
    <xf numFmtId="0" fontId="0" fillId="0" borderId="199" xfId="0" applyBorder="1">
      <alignment vertical="center"/>
    </xf>
    <xf numFmtId="0" fontId="0" fillId="0" borderId="179" xfId="0" applyBorder="1">
      <alignment vertical="center"/>
    </xf>
    <xf numFmtId="0" fontId="0" fillId="0" borderId="200" xfId="0" applyBorder="1">
      <alignment vertical="center"/>
    </xf>
    <xf numFmtId="0" fontId="0" fillId="0" borderId="93" xfId="0" applyBorder="1">
      <alignment vertical="center"/>
    </xf>
    <xf numFmtId="0" fontId="24" fillId="0" borderId="201" xfId="4" applyFont="1" applyBorder="1" applyAlignment="1">
      <alignment vertical="center" shrinkToFit="1"/>
    </xf>
    <xf numFmtId="0" fontId="24" fillId="0" borderId="202" xfId="4" applyFont="1" applyBorder="1" applyAlignment="1">
      <alignment vertical="center" shrinkToFit="1"/>
    </xf>
    <xf numFmtId="0" fontId="24" fillId="0" borderId="203" xfId="4" applyFont="1" applyBorder="1" applyAlignment="1">
      <alignment vertical="center" shrinkToFit="1"/>
    </xf>
    <xf numFmtId="0" fontId="24" fillId="0" borderId="204" xfId="4" applyFont="1" applyBorder="1" applyAlignment="1">
      <alignment vertical="center" shrinkToFit="1"/>
    </xf>
    <xf numFmtId="0" fontId="24" fillId="0" borderId="205" xfId="4" applyFont="1" applyBorder="1" applyAlignment="1">
      <alignment vertical="center" shrinkToFit="1"/>
    </xf>
    <xf numFmtId="0" fontId="6" fillId="0" borderId="0" xfId="4" applyFont="1" applyAlignment="1" applyProtection="1">
      <alignment vertical="top"/>
    </xf>
    <xf numFmtId="0" fontId="23" fillId="0" borderId="86" xfId="4" quotePrefix="1" applyFont="1" applyBorder="1" applyAlignment="1">
      <alignment horizontal="right" vertical="center" shrinkToFit="1"/>
    </xf>
    <xf numFmtId="0" fontId="23" fillId="0" borderId="86" xfId="4" quotePrefix="1" applyFont="1" applyBorder="1" applyAlignment="1">
      <alignment horizontal="right" vertical="center"/>
    </xf>
    <xf numFmtId="0" fontId="23" fillId="0" borderId="82" xfId="4" quotePrefix="1" applyFont="1" applyBorder="1" applyAlignment="1">
      <alignment horizontal="left" vertical="center" indent="4"/>
    </xf>
    <xf numFmtId="0" fontId="6" fillId="9" borderId="191" xfId="1" applyFont="1" applyFill="1" applyBorder="1">
      <alignment vertical="center"/>
    </xf>
    <xf numFmtId="0" fontId="6" fillId="9" borderId="190" xfId="1" applyFont="1" applyFill="1" applyBorder="1">
      <alignment vertical="center"/>
    </xf>
    <xf numFmtId="0" fontId="6" fillId="9" borderId="182" xfId="1" quotePrefix="1" applyFont="1" applyFill="1" applyBorder="1">
      <alignment vertical="center"/>
    </xf>
    <xf numFmtId="0" fontId="6" fillId="9" borderId="182" xfId="1" applyFont="1" applyFill="1" applyBorder="1">
      <alignment vertical="center"/>
    </xf>
    <xf numFmtId="0" fontId="6" fillId="9" borderId="185" xfId="1" applyFont="1" applyFill="1" applyBorder="1">
      <alignment vertical="center"/>
    </xf>
    <xf numFmtId="0" fontId="6" fillId="9" borderId="185" xfId="1" quotePrefix="1" applyFont="1" applyFill="1" applyBorder="1">
      <alignment vertical="center"/>
    </xf>
    <xf numFmtId="0" fontId="64" fillId="0" borderId="0" xfId="0" applyFont="1" applyFill="1">
      <alignment vertical="center"/>
    </xf>
    <xf numFmtId="0" fontId="6" fillId="0" borderId="181" xfId="1" applyFont="1" applyBorder="1">
      <alignment vertical="center"/>
    </xf>
    <xf numFmtId="0" fontId="6" fillId="0" borderId="183" xfId="1" applyFont="1" applyBorder="1">
      <alignment vertical="center"/>
    </xf>
    <xf numFmtId="0" fontId="6" fillId="0" borderId="10" xfId="1" applyFont="1" applyBorder="1">
      <alignment vertical="center"/>
    </xf>
    <xf numFmtId="0" fontId="6" fillId="0" borderId="186" xfId="1" applyFont="1" applyBorder="1">
      <alignment vertical="center"/>
    </xf>
    <xf numFmtId="0" fontId="6" fillId="0" borderId="181" xfId="1" quotePrefix="1" applyFont="1" applyBorder="1">
      <alignment vertical="center"/>
    </xf>
    <xf numFmtId="0" fontId="6" fillId="0" borderId="183" xfId="1" quotePrefix="1" applyFont="1" applyBorder="1">
      <alignment vertical="center"/>
    </xf>
    <xf numFmtId="0" fontId="6" fillId="0" borderId="184" xfId="1" quotePrefix="1" applyFont="1" applyBorder="1">
      <alignment vertical="center"/>
    </xf>
    <xf numFmtId="0" fontId="45" fillId="0" borderId="0" xfId="4" applyFont="1" applyAlignment="1" applyProtection="1">
      <alignment vertical="center" wrapText="1"/>
    </xf>
    <xf numFmtId="0" fontId="45" fillId="0" borderId="0" xfId="4" applyFont="1" applyAlignment="1" applyProtection="1">
      <alignment vertical="top" wrapText="1"/>
    </xf>
    <xf numFmtId="0" fontId="20" fillId="0" borderId="0" xfId="4" applyFont="1">
      <alignment vertical="center"/>
    </xf>
    <xf numFmtId="0" fontId="45" fillId="3" borderId="0" xfId="4" applyFont="1" applyFill="1" applyProtection="1">
      <alignment vertical="center"/>
    </xf>
    <xf numFmtId="0" fontId="46" fillId="3" borderId="0" xfId="4" applyFont="1" applyFill="1" applyProtection="1">
      <alignment vertical="center"/>
    </xf>
    <xf numFmtId="0" fontId="45" fillId="3" borderId="0" xfId="0" applyFont="1" applyFill="1">
      <alignment vertical="center"/>
    </xf>
    <xf numFmtId="0" fontId="2" fillId="0" borderId="0" xfId="4" applyFont="1">
      <alignment vertical="center"/>
    </xf>
    <xf numFmtId="0" fontId="46" fillId="0" borderId="0" xfId="4" applyFont="1" applyAlignment="1" applyProtection="1">
      <alignment vertical="top"/>
    </xf>
    <xf numFmtId="0" fontId="57" fillId="3" borderId="0" xfId="4" applyFont="1" applyFill="1" applyProtection="1">
      <alignment vertical="center"/>
    </xf>
    <xf numFmtId="0" fontId="72" fillId="3" borderId="0" xfId="4" applyFont="1" applyFill="1" applyAlignment="1" applyProtection="1">
      <alignment horizontal="center" vertical="center"/>
    </xf>
    <xf numFmtId="0" fontId="69" fillId="3" borderId="0" xfId="4" applyFont="1" applyFill="1" applyProtection="1">
      <alignment vertical="center"/>
    </xf>
    <xf numFmtId="0" fontId="72" fillId="3" borderId="0" xfId="4" applyFont="1" applyFill="1" applyProtection="1">
      <alignment vertical="center"/>
    </xf>
    <xf numFmtId="0" fontId="6" fillId="0" borderId="0" xfId="4" quotePrefix="1" applyFont="1" applyAlignment="1" applyProtection="1">
      <alignment vertical="center"/>
    </xf>
    <xf numFmtId="0" fontId="6" fillId="0" borderId="0" xfId="4" applyFont="1" applyFill="1" applyAlignment="1" applyProtection="1">
      <alignment vertical="center"/>
    </xf>
    <xf numFmtId="0" fontId="45" fillId="0" borderId="0" xfId="4" applyFont="1" applyFill="1" applyAlignment="1" applyProtection="1">
      <alignment horizontal="center" vertical="center"/>
    </xf>
    <xf numFmtId="0" fontId="47" fillId="0" borderId="0" xfId="0" applyFont="1" applyAlignment="1">
      <alignment horizontal="center" vertical="center"/>
    </xf>
    <xf numFmtId="0" fontId="59" fillId="3" borderId="59" xfId="4" applyFont="1" applyFill="1" applyBorder="1" applyAlignment="1">
      <alignment horizontal="center" vertical="center"/>
    </xf>
    <xf numFmtId="0" fontId="59" fillId="3" borderId="93" xfId="4" applyFont="1" applyFill="1" applyBorder="1" applyAlignment="1">
      <alignment horizontal="center" vertical="center"/>
    </xf>
    <xf numFmtId="49" fontId="59" fillId="3" borderId="87" xfId="4" applyNumberFormat="1" applyFont="1" applyFill="1" applyBorder="1" applyAlignment="1" applyProtection="1">
      <alignment horizontal="left" shrinkToFit="1"/>
      <protection locked="0"/>
    </xf>
    <xf numFmtId="49" fontId="59" fillId="3" borderId="55" xfId="4" applyNumberFormat="1" applyFont="1" applyFill="1" applyBorder="1" applyAlignment="1" applyProtection="1">
      <alignment shrinkToFit="1"/>
      <protection locked="0"/>
    </xf>
    <xf numFmtId="1" fontId="26" fillId="0" borderId="66" xfId="4" applyNumberFormat="1" applyFont="1" applyFill="1" applyBorder="1" applyAlignment="1" applyProtection="1">
      <alignment horizontal="center" vertical="center" wrapText="1"/>
    </xf>
    <xf numFmtId="1" fontId="26" fillId="0" borderId="34" xfId="4" applyNumberFormat="1" applyFont="1" applyFill="1" applyBorder="1" applyAlignment="1" applyProtection="1">
      <alignment horizontal="center" vertical="center"/>
    </xf>
    <xf numFmtId="0" fontId="2" fillId="0" borderId="169" xfId="4" applyBorder="1">
      <alignment vertical="center"/>
    </xf>
    <xf numFmtId="0" fontId="17" fillId="0" borderId="206" xfId="4" applyFont="1" applyFill="1" applyBorder="1" applyAlignment="1">
      <alignment horizontal="center" vertical="center" wrapText="1" shrinkToFit="1"/>
    </xf>
    <xf numFmtId="0" fontId="17" fillId="0" borderId="207" xfId="4" applyFont="1" applyBorder="1" applyAlignment="1">
      <alignment horizontal="center" vertical="center" wrapText="1"/>
    </xf>
    <xf numFmtId="0" fontId="17" fillId="0" borderId="208" xfId="4" applyFont="1" applyBorder="1" applyAlignment="1">
      <alignment horizontal="center" vertical="center" wrapText="1"/>
    </xf>
    <xf numFmtId="0" fontId="17" fillId="0" borderId="209" xfId="4" applyFont="1" applyBorder="1" applyAlignment="1">
      <alignment horizontal="center" vertical="center" wrapText="1"/>
    </xf>
    <xf numFmtId="0" fontId="17" fillId="0" borderId="210" xfId="4" applyFont="1" applyFill="1" applyBorder="1" applyAlignment="1">
      <alignment horizontal="center" vertical="center" wrapText="1" shrinkToFit="1"/>
    </xf>
    <xf numFmtId="0" fontId="17" fillId="0" borderId="207" xfId="4" applyFont="1" applyFill="1" applyBorder="1" applyAlignment="1">
      <alignment horizontal="center" vertical="center" wrapText="1" shrinkToFit="1"/>
    </xf>
    <xf numFmtId="0" fontId="25" fillId="0" borderId="209" xfId="4" applyFont="1" applyBorder="1" applyAlignment="1">
      <alignment horizontal="center" vertical="center" wrapText="1"/>
    </xf>
    <xf numFmtId="0" fontId="17" fillId="0" borderId="210" xfId="4" applyFont="1" applyFill="1" applyBorder="1" applyAlignment="1">
      <alignment horizontal="center" vertical="center" shrinkToFit="1"/>
    </xf>
    <xf numFmtId="0" fontId="24" fillId="0" borderId="171" xfId="4" applyFont="1" applyBorder="1" applyAlignment="1">
      <alignment horizontal="center" vertical="center"/>
    </xf>
    <xf numFmtId="0" fontId="24" fillId="0" borderId="206" xfId="4" applyFont="1" applyBorder="1" applyAlignment="1">
      <alignment vertical="center" shrinkToFit="1"/>
    </xf>
    <xf numFmtId="0" fontId="24" fillId="0" borderId="207" xfId="4" applyFont="1" applyBorder="1" applyAlignment="1">
      <alignment vertical="center" shrinkToFit="1"/>
    </xf>
    <xf numFmtId="38" fontId="24" fillId="0" borderId="208" xfId="3" applyFont="1" applyBorder="1" applyAlignment="1">
      <alignment vertical="center" shrinkToFit="1"/>
    </xf>
    <xf numFmtId="38" fontId="24" fillId="0" borderId="209" xfId="5" applyFont="1" applyBorder="1" applyAlignment="1">
      <alignment vertical="center" shrinkToFit="1"/>
    </xf>
    <xf numFmtId="0" fontId="24" fillId="0" borderId="210" xfId="4" applyFont="1" applyBorder="1" applyAlignment="1">
      <alignment vertical="center" shrinkToFit="1"/>
    </xf>
    <xf numFmtId="0" fontId="2" fillId="0" borderId="5" xfId="4" applyBorder="1" applyAlignment="1">
      <alignment horizontal="center" vertical="center"/>
    </xf>
    <xf numFmtId="0" fontId="2" fillId="0" borderId="21" xfId="4" applyBorder="1" applyAlignment="1">
      <alignment horizontal="center" vertical="center"/>
    </xf>
    <xf numFmtId="1" fontId="30" fillId="0" borderId="66" xfId="4" applyNumberFormat="1" applyFont="1" applyFill="1" applyBorder="1" applyAlignment="1" applyProtection="1">
      <alignment horizontal="center" vertical="center" shrinkToFit="1"/>
    </xf>
    <xf numFmtId="0" fontId="17" fillId="0" borderId="34" xfId="4" applyFont="1" applyFill="1" applyBorder="1" applyAlignment="1">
      <alignment horizontal="center" vertical="center"/>
    </xf>
    <xf numFmtId="0" fontId="17" fillId="0" borderId="20" xfId="4" applyFont="1" applyBorder="1" applyAlignment="1">
      <alignment horizontal="center" vertical="center" wrapText="1"/>
    </xf>
    <xf numFmtId="38" fontId="24" fillId="0" borderId="20" xfId="5" applyFont="1" applyBorder="1" applyAlignment="1">
      <alignment vertical="center" shrinkToFit="1"/>
    </xf>
    <xf numFmtId="38" fontId="24" fillId="0" borderId="18" xfId="5" applyFont="1" applyBorder="1" applyAlignment="1">
      <alignment vertical="center" shrinkToFit="1"/>
    </xf>
    <xf numFmtId="38" fontId="24" fillId="0" borderId="33" xfId="5" applyFont="1" applyBorder="1" applyAlignment="1">
      <alignment vertical="center" shrinkToFit="1"/>
    </xf>
    <xf numFmtId="0" fontId="17" fillId="0" borderId="206" xfId="4" applyFont="1" applyBorder="1" applyAlignment="1">
      <alignment horizontal="center" vertical="center" wrapText="1"/>
    </xf>
    <xf numFmtId="38" fontId="24" fillId="0" borderId="97" xfId="5" applyFont="1" applyBorder="1" applyAlignment="1">
      <alignment vertical="center" shrinkToFit="1"/>
    </xf>
    <xf numFmtId="38" fontId="24" fillId="0" borderId="206" xfId="5" applyFont="1" applyBorder="1" applyAlignment="1">
      <alignment vertical="center" shrinkToFit="1"/>
    </xf>
    <xf numFmtId="38" fontId="24" fillId="0" borderId="59" xfId="5" applyFont="1" applyBorder="1" applyAlignment="1">
      <alignment vertical="center" shrinkToFit="1"/>
    </xf>
    <xf numFmtId="0" fontId="2" fillId="0" borderId="85" xfId="4" applyBorder="1">
      <alignment vertical="center"/>
    </xf>
    <xf numFmtId="0" fontId="22" fillId="5" borderId="0" xfId="4" applyFont="1" applyFill="1" applyBorder="1" applyAlignment="1">
      <alignment vertical="center"/>
    </xf>
    <xf numFmtId="49" fontId="16" fillId="0" borderId="92" xfId="4" applyNumberFormat="1" applyFont="1" applyFill="1" applyBorder="1" applyAlignment="1" applyProtection="1">
      <alignment horizontal="center" vertical="center"/>
      <protection locked="0"/>
    </xf>
    <xf numFmtId="49" fontId="16" fillId="5" borderId="92" xfId="4" applyNumberFormat="1" applyFont="1" applyFill="1" applyBorder="1" applyAlignment="1" applyProtection="1">
      <alignment horizontal="center" vertical="center"/>
      <protection locked="0"/>
    </xf>
    <xf numFmtId="49" fontId="16" fillId="5" borderId="70" xfId="4" applyNumberFormat="1" applyFont="1" applyFill="1" applyBorder="1" applyAlignment="1" applyProtection="1">
      <alignment horizontal="center" vertical="center"/>
      <protection locked="0"/>
    </xf>
    <xf numFmtId="49" fontId="16" fillId="5" borderId="71" xfId="4" applyNumberFormat="1" applyFont="1" applyFill="1" applyBorder="1" applyAlignment="1" applyProtection="1">
      <alignment horizontal="center" vertical="center"/>
      <protection locked="0"/>
    </xf>
    <xf numFmtId="49" fontId="16" fillId="5" borderId="72" xfId="4" applyNumberFormat="1" applyFont="1" applyFill="1" applyBorder="1" applyAlignment="1" applyProtection="1">
      <alignment horizontal="center" vertical="center"/>
      <protection locked="0"/>
    </xf>
    <xf numFmtId="1" fontId="16" fillId="0" borderId="33" xfId="4" applyNumberFormat="1" applyFont="1" applyFill="1" applyBorder="1" applyAlignment="1" applyProtection="1">
      <alignment horizontal="center" shrinkToFit="1"/>
    </xf>
    <xf numFmtId="1" fontId="16" fillId="0" borderId="117" xfId="4" applyNumberFormat="1" applyFont="1" applyFill="1" applyBorder="1" applyAlignment="1" applyProtection="1">
      <alignment horizontal="center" vertical="center" textRotation="255"/>
    </xf>
    <xf numFmtId="0" fontId="15" fillId="0" borderId="118" xfId="4" applyFont="1" applyFill="1" applyBorder="1" applyAlignment="1">
      <alignment vertical="center" textRotation="255"/>
    </xf>
    <xf numFmtId="49" fontId="16" fillId="0" borderId="119" xfId="4" applyNumberFormat="1" applyFont="1" applyFill="1" applyBorder="1" applyAlignment="1" applyProtection="1">
      <alignment horizontal="center" vertical="center"/>
      <protection locked="0"/>
    </xf>
    <xf numFmtId="49" fontId="16" fillId="0" borderId="122" xfId="4" applyNumberFormat="1" applyFont="1" applyFill="1" applyBorder="1" applyAlignment="1" applyProtection="1">
      <alignment horizontal="center" vertical="center"/>
      <protection locked="0"/>
    </xf>
    <xf numFmtId="49" fontId="16" fillId="0" borderId="121" xfId="4" applyNumberFormat="1" applyFont="1" applyFill="1" applyBorder="1" applyAlignment="1" applyProtection="1">
      <alignment horizontal="center" vertical="center"/>
    </xf>
    <xf numFmtId="49" fontId="16" fillId="0" borderId="122" xfId="4" applyNumberFormat="1" applyFont="1" applyFill="1" applyBorder="1" applyAlignment="1" applyProtection="1">
      <alignment horizontal="center" vertical="center"/>
    </xf>
    <xf numFmtId="49" fontId="16" fillId="0" borderId="123" xfId="4" applyNumberFormat="1" applyFont="1" applyFill="1" applyBorder="1" applyAlignment="1" applyProtection="1">
      <alignment horizontal="center" vertical="center"/>
    </xf>
    <xf numFmtId="0" fontId="0" fillId="0" borderId="0" xfId="0" applyFill="1" applyBorder="1">
      <alignment vertical="center"/>
    </xf>
    <xf numFmtId="0" fontId="17" fillId="0" borderId="211" xfId="4" applyFont="1" applyFill="1" applyBorder="1" applyAlignment="1">
      <alignment horizontal="center" vertical="center" shrinkToFit="1"/>
    </xf>
    <xf numFmtId="0" fontId="24" fillId="0" borderId="212" xfId="4" applyFont="1" applyBorder="1" applyAlignment="1">
      <alignment vertical="center" shrinkToFit="1"/>
    </xf>
    <xf numFmtId="0" fontId="0" fillId="0" borderId="132" xfId="0" applyBorder="1">
      <alignment vertical="center"/>
    </xf>
    <xf numFmtId="0" fontId="0" fillId="0" borderId="137" xfId="0" applyBorder="1">
      <alignment vertical="center"/>
    </xf>
    <xf numFmtId="0" fontId="0" fillId="0" borderId="180" xfId="0" applyBorder="1">
      <alignment vertical="center"/>
    </xf>
    <xf numFmtId="38" fontId="0" fillId="0" borderId="35" xfId="0" applyNumberFormat="1" applyBorder="1">
      <alignment vertical="center"/>
    </xf>
    <xf numFmtId="0" fontId="0" fillId="0" borderId="214" xfId="0" applyBorder="1">
      <alignment vertical="center"/>
    </xf>
    <xf numFmtId="0" fontId="2" fillId="0" borderId="168" xfId="4" applyBorder="1" applyAlignment="1">
      <alignment horizontal="center" vertical="center"/>
    </xf>
    <xf numFmtId="0" fontId="0" fillId="0" borderId="215" xfId="0" applyBorder="1">
      <alignment vertical="center"/>
    </xf>
    <xf numFmtId="0" fontId="17" fillId="0" borderId="216" xfId="4" applyFont="1" applyFill="1" applyBorder="1" applyAlignment="1">
      <alignment horizontal="center" vertical="center" shrinkToFit="1"/>
    </xf>
    <xf numFmtId="0" fontId="0" fillId="0" borderId="217" xfId="0" applyBorder="1">
      <alignment vertical="center"/>
    </xf>
    <xf numFmtId="38" fontId="24" fillId="0" borderId="59" xfId="4" applyNumberFormat="1" applyFont="1" applyBorder="1" applyAlignment="1">
      <alignment vertical="center" shrinkToFit="1"/>
    </xf>
    <xf numFmtId="38" fontId="24" fillId="0" borderId="93" xfId="4" applyNumberFormat="1" applyFont="1" applyBorder="1" applyAlignment="1">
      <alignment vertical="center" shrinkToFit="1"/>
    </xf>
    <xf numFmtId="49" fontId="24" fillId="0" borderId="59" xfId="4" applyNumberFormat="1" applyFont="1" applyBorder="1" applyAlignment="1">
      <alignment vertical="center" shrinkToFit="1"/>
    </xf>
    <xf numFmtId="49" fontId="24" fillId="0" borderId="35" xfId="4" applyNumberFormat="1" applyFont="1" applyBorder="1" applyAlignment="1">
      <alignment vertical="center" shrinkToFit="1"/>
    </xf>
    <xf numFmtId="0" fontId="61" fillId="3" borderId="0" xfId="4" applyFont="1" applyFill="1" applyAlignment="1" applyProtection="1">
      <alignment vertical="center" wrapText="1"/>
    </xf>
    <xf numFmtId="0" fontId="61" fillId="0" borderId="0" xfId="4" applyFont="1" applyFill="1" applyAlignment="1" applyProtection="1">
      <alignment vertical="center" wrapText="1"/>
    </xf>
    <xf numFmtId="0" fontId="2" fillId="0" borderId="0" xfId="4" applyFont="1" applyAlignment="1"/>
    <xf numFmtId="0" fontId="43" fillId="0" borderId="0" xfId="4" applyFont="1" applyAlignment="1"/>
    <xf numFmtId="0" fontId="5" fillId="0" borderId="0" xfId="4" applyFont="1" applyAlignment="1" applyProtection="1"/>
    <xf numFmtId="0" fontId="41" fillId="0" borderId="0" xfId="4" applyFont="1" applyAlignment="1" applyProtection="1"/>
    <xf numFmtId="0" fontId="42" fillId="0" borderId="0" xfId="4" applyFont="1" applyAlignment="1" applyProtection="1"/>
    <xf numFmtId="0" fontId="40" fillId="0" borderId="0" xfId="0" applyFont="1" applyAlignment="1"/>
    <xf numFmtId="0" fontId="61" fillId="3" borderId="0" xfId="4" applyFont="1" applyFill="1" applyProtection="1">
      <alignment vertical="center"/>
    </xf>
    <xf numFmtId="0" fontId="47" fillId="0" borderId="9" xfId="0" applyFont="1" applyBorder="1" applyAlignment="1">
      <alignment horizontal="right" vertical="center" shrinkToFit="1"/>
    </xf>
    <xf numFmtId="0" fontId="47" fillId="0" borderId="11" xfId="0" applyFont="1" applyBorder="1" applyAlignment="1">
      <alignment horizontal="right" vertical="center" shrinkToFit="1"/>
    </xf>
    <xf numFmtId="0" fontId="47" fillId="0" borderId="9" xfId="0" applyFont="1" applyBorder="1" applyAlignment="1">
      <alignment horizontal="right" vertical="center"/>
    </xf>
    <xf numFmtId="0" fontId="47" fillId="0" borderId="10" xfId="0" applyFont="1" applyBorder="1" applyAlignment="1">
      <alignment horizontal="right" vertical="center"/>
    </xf>
    <xf numFmtId="0" fontId="45" fillId="0" borderId="143" xfId="4" applyFont="1" applyBorder="1" applyAlignment="1" applyProtection="1">
      <alignment horizontal="right" vertical="center"/>
    </xf>
    <xf numFmtId="0" fontId="45" fillId="0" borderId="11" xfId="4" applyFont="1" applyBorder="1" applyAlignment="1" applyProtection="1">
      <alignment horizontal="right" vertical="center"/>
    </xf>
    <xf numFmtId="0" fontId="51" fillId="0" borderId="9" xfId="4" applyFont="1" applyBorder="1" applyAlignment="1" applyProtection="1">
      <alignment horizontal="left" vertical="center"/>
    </xf>
    <xf numFmtId="0" fontId="51" fillId="0" borderId="11" xfId="4" applyFont="1" applyBorder="1" applyAlignment="1" applyProtection="1">
      <alignment horizontal="left" vertical="center"/>
    </xf>
    <xf numFmtId="0" fontId="51" fillId="0" borderId="161" xfId="4" applyFont="1" applyBorder="1" applyAlignment="1" applyProtection="1">
      <alignment horizontal="left" vertical="center"/>
    </xf>
    <xf numFmtId="0" fontId="47" fillId="0" borderId="12" xfId="0" applyFont="1" applyBorder="1" applyAlignment="1">
      <alignment horizontal="right" vertical="center" shrinkToFit="1"/>
    </xf>
    <xf numFmtId="0" fontId="47" fillId="0" borderId="14" xfId="0" applyFont="1" applyBorder="1" applyAlignment="1">
      <alignment horizontal="right" vertical="center" shrinkToFit="1"/>
    </xf>
    <xf numFmtId="0" fontId="47" fillId="0" borderId="12" xfId="0" applyFont="1" applyBorder="1" applyAlignment="1">
      <alignment horizontal="right" vertical="center"/>
    </xf>
    <xf numFmtId="0" fontId="47" fillId="0" borderId="13" xfId="0" applyFont="1" applyBorder="1" applyAlignment="1">
      <alignment horizontal="right" vertical="center"/>
    </xf>
    <xf numFmtId="0" fontId="45" fillId="0" borderId="0" xfId="4" applyFont="1" applyAlignment="1" applyProtection="1">
      <alignment vertical="top" wrapText="1"/>
    </xf>
    <xf numFmtId="0" fontId="45" fillId="0" borderId="144" xfId="4" applyFont="1" applyBorder="1" applyAlignment="1" applyProtection="1">
      <alignment horizontal="right" vertical="center"/>
    </xf>
    <xf numFmtId="0" fontId="45" fillId="0" borderId="14" xfId="4" applyFont="1" applyBorder="1" applyAlignment="1" applyProtection="1">
      <alignment horizontal="right" vertical="center"/>
    </xf>
    <xf numFmtId="0" fontId="51" fillId="0" borderId="12" xfId="4" applyFont="1" applyBorder="1" applyAlignment="1" applyProtection="1">
      <alignment horizontal="left" vertical="center"/>
    </xf>
    <xf numFmtId="0" fontId="51" fillId="0" borderId="14" xfId="4" applyFont="1" applyBorder="1" applyAlignment="1" applyProtection="1">
      <alignment horizontal="left" vertical="center"/>
    </xf>
    <xf numFmtId="0" fontId="51" fillId="0" borderId="163" xfId="4" applyFont="1" applyBorder="1" applyAlignment="1" applyProtection="1">
      <alignment horizontal="left" vertical="center"/>
    </xf>
    <xf numFmtId="0" fontId="54" fillId="0" borderId="107" xfId="4" applyFont="1" applyFill="1" applyBorder="1" applyAlignment="1" applyProtection="1">
      <alignment horizontal="center" vertical="center" shrinkToFit="1"/>
    </xf>
    <xf numFmtId="0" fontId="54" fillId="0" borderId="180" xfId="4" applyFont="1" applyFill="1" applyBorder="1" applyAlignment="1" applyProtection="1">
      <alignment horizontal="center" vertical="center" shrinkToFit="1"/>
    </xf>
    <xf numFmtId="0" fontId="47" fillId="0" borderId="15" xfId="0" applyFont="1" applyBorder="1" applyAlignment="1">
      <alignment horizontal="right" vertical="center" shrinkToFit="1"/>
    </xf>
    <xf numFmtId="0" fontId="47" fillId="0" borderId="17" xfId="0" applyFont="1" applyBorder="1" applyAlignment="1">
      <alignment horizontal="right" vertical="center" shrinkToFit="1"/>
    </xf>
    <xf numFmtId="0" fontId="47" fillId="0" borderId="15" xfId="0" applyFont="1" applyBorder="1" applyAlignment="1">
      <alignment horizontal="right" vertical="center"/>
    </xf>
    <xf numFmtId="0" fontId="47" fillId="0" borderId="16" xfId="0" applyFont="1" applyBorder="1" applyAlignment="1">
      <alignment horizontal="right" vertical="center"/>
    </xf>
    <xf numFmtId="0" fontId="45" fillId="0" borderId="142" xfId="4" applyFont="1" applyBorder="1" applyAlignment="1" applyProtection="1">
      <alignment horizontal="right" vertical="center"/>
    </xf>
    <xf numFmtId="0" fontId="45" fillId="0" borderId="17" xfId="4" applyFont="1" applyBorder="1" applyAlignment="1" applyProtection="1">
      <alignment horizontal="right" vertical="center"/>
    </xf>
    <xf numFmtId="0" fontId="51" fillId="0" borderId="15" xfId="4" applyFont="1" applyBorder="1" applyAlignment="1" applyProtection="1">
      <alignment horizontal="left" vertical="center"/>
    </xf>
    <xf numFmtId="0" fontId="51" fillId="0" borderId="17" xfId="4" applyFont="1" applyBorder="1" applyAlignment="1" applyProtection="1">
      <alignment horizontal="left" vertical="center"/>
    </xf>
    <xf numFmtId="0" fontId="51" fillId="0" borderId="164" xfId="4" applyFont="1" applyBorder="1" applyAlignment="1" applyProtection="1">
      <alignment horizontal="left" vertical="center"/>
    </xf>
    <xf numFmtId="0" fontId="51" fillId="0" borderId="95" xfId="4" applyFont="1" applyBorder="1" applyAlignment="1" applyProtection="1">
      <alignment horizontal="center" vertical="center"/>
    </xf>
    <xf numFmtId="0" fontId="51" fillId="0" borderId="132" xfId="4" applyFont="1" applyBorder="1" applyAlignment="1" applyProtection="1">
      <alignment horizontal="center" vertical="center"/>
    </xf>
    <xf numFmtId="0" fontId="47" fillId="0" borderId="145" xfId="0" applyFont="1" applyBorder="1" applyAlignment="1">
      <alignment horizontal="right" vertical="center" shrinkToFit="1"/>
    </xf>
    <xf numFmtId="0" fontId="47" fillId="0" borderId="131" xfId="0" applyFont="1" applyBorder="1" applyAlignment="1">
      <alignment horizontal="right" vertical="center" shrinkToFit="1"/>
    </xf>
    <xf numFmtId="0" fontId="47" fillId="0" borderId="145" xfId="0" applyFont="1" applyBorder="1" applyAlignment="1">
      <alignment horizontal="right" vertical="center"/>
    </xf>
    <xf numFmtId="0" fontId="47" fillId="0" borderId="130" xfId="0" applyFont="1" applyBorder="1" applyAlignment="1">
      <alignment horizontal="right" vertical="center"/>
    </xf>
    <xf numFmtId="0" fontId="45" fillId="0" borderId="146" xfId="4" applyFont="1" applyBorder="1" applyAlignment="1" applyProtection="1">
      <alignment horizontal="right" vertical="center"/>
    </xf>
    <xf numFmtId="0" fontId="45" fillId="0" borderId="131" xfId="4" applyFont="1" applyBorder="1" applyAlignment="1" applyProtection="1">
      <alignment horizontal="right" vertical="center"/>
    </xf>
    <xf numFmtId="0" fontId="51" fillId="0" borderId="145" xfId="4" applyFont="1" applyBorder="1" applyAlignment="1" applyProtection="1">
      <alignment horizontal="left" vertical="center"/>
    </xf>
    <xf numFmtId="0" fontId="51" fillId="0" borderId="131" xfId="4" applyFont="1" applyBorder="1" applyAlignment="1" applyProtection="1">
      <alignment horizontal="left" vertical="center"/>
    </xf>
    <xf numFmtId="0" fontId="51" fillId="0" borderId="197" xfId="4" applyFont="1" applyBorder="1" applyAlignment="1" applyProtection="1">
      <alignment horizontal="left" vertical="center"/>
    </xf>
    <xf numFmtId="0" fontId="45" fillId="0" borderId="0" xfId="4" applyFont="1" applyAlignment="1" applyProtection="1">
      <alignment vertical="center" wrapText="1"/>
    </xf>
    <xf numFmtId="0" fontId="45" fillId="0" borderId="0" xfId="4" applyFont="1" applyBorder="1" applyAlignment="1">
      <alignment vertical="center" wrapText="1"/>
    </xf>
    <xf numFmtId="0" fontId="45" fillId="0" borderId="0" xfId="4" applyFont="1" applyBorder="1" applyAlignment="1">
      <alignment vertical="center" shrinkToFit="1"/>
    </xf>
    <xf numFmtId="0" fontId="47" fillId="0" borderId="36" xfId="0" applyFont="1" applyBorder="1" applyAlignment="1">
      <alignment horizontal="right" vertical="center" shrinkToFit="1"/>
    </xf>
    <xf numFmtId="0" fontId="47" fillId="0" borderId="93" xfId="0" applyFont="1" applyBorder="1" applyAlignment="1">
      <alignment horizontal="right" vertical="center" shrinkToFit="1"/>
    </xf>
    <xf numFmtId="0" fontId="47" fillId="0" borderId="36" xfId="0" applyFont="1" applyBorder="1" applyAlignment="1">
      <alignment horizontal="right" vertical="center"/>
    </xf>
    <xf numFmtId="0" fontId="47" fillId="0" borderId="33" xfId="0" applyFont="1" applyBorder="1" applyAlignment="1">
      <alignment horizontal="right" vertical="center"/>
    </xf>
    <xf numFmtId="0" fontId="45" fillId="0" borderId="174" xfId="4" applyFont="1" applyBorder="1" applyAlignment="1" applyProtection="1">
      <alignment horizontal="right" vertical="center"/>
    </xf>
    <xf numFmtId="0" fontId="45" fillId="0" borderId="93" xfId="4" applyFont="1" applyBorder="1" applyAlignment="1" applyProtection="1">
      <alignment horizontal="right" vertical="center"/>
    </xf>
    <xf numFmtId="0" fontId="51" fillId="0" borderId="36" xfId="4" applyFont="1" applyBorder="1" applyAlignment="1" applyProtection="1">
      <alignment horizontal="left" vertical="center"/>
    </xf>
    <xf numFmtId="0" fontId="51" fillId="0" borderId="93" xfId="4" applyFont="1" applyBorder="1" applyAlignment="1" applyProtection="1">
      <alignment horizontal="left" vertical="center"/>
    </xf>
    <xf numFmtId="0" fontId="51" fillId="0" borderId="35" xfId="4" applyFont="1" applyBorder="1" applyAlignment="1" applyProtection="1">
      <alignment horizontal="left" vertical="center"/>
    </xf>
    <xf numFmtId="0" fontId="47" fillId="0" borderId="0" xfId="0" applyFont="1" applyAlignment="1">
      <alignment vertical="center" wrapText="1"/>
    </xf>
    <xf numFmtId="0" fontId="6" fillId="0" borderId="107" xfId="4" applyFont="1" applyFill="1" applyBorder="1" applyAlignment="1" applyProtection="1">
      <alignment horizontal="center" vertical="center"/>
    </xf>
    <xf numFmtId="0" fontId="6" fillId="0" borderId="126" xfId="4" applyFont="1" applyFill="1" applyBorder="1" applyAlignment="1" applyProtection="1">
      <alignment horizontal="center" vertical="center"/>
    </xf>
    <xf numFmtId="0" fontId="6" fillId="0" borderId="101" xfId="4" applyFont="1" applyFill="1" applyBorder="1" applyAlignment="1" applyProtection="1">
      <alignment horizontal="center" vertical="center"/>
    </xf>
    <xf numFmtId="0" fontId="51" fillId="0" borderId="15" xfId="4" quotePrefix="1" applyFont="1" applyBorder="1" applyAlignment="1" applyProtection="1">
      <alignment horizontal="left" vertical="center"/>
    </xf>
    <xf numFmtId="47" fontId="45" fillId="0" borderId="144" xfId="4" quotePrefix="1" applyNumberFormat="1" applyFont="1" applyBorder="1" applyAlignment="1" applyProtection="1">
      <alignment horizontal="right" vertical="center"/>
    </xf>
    <xf numFmtId="0" fontId="51" fillId="0" borderId="12" xfId="4" quotePrefix="1" applyFont="1" applyBorder="1" applyAlignment="1" applyProtection="1">
      <alignment horizontal="left" vertical="center"/>
    </xf>
    <xf numFmtId="0" fontId="0" fillId="0" borderId="107" xfId="0" applyFill="1" applyBorder="1" applyAlignment="1">
      <alignment horizontal="center" vertical="center"/>
    </xf>
    <xf numFmtId="0" fontId="0" fillId="0" borderId="101" xfId="0" applyFill="1" applyBorder="1" applyAlignment="1">
      <alignment horizontal="center" vertical="center"/>
    </xf>
    <xf numFmtId="0" fontId="10" fillId="0" borderId="107" xfId="4" applyFont="1" applyFill="1" applyBorder="1" applyAlignment="1" applyProtection="1">
      <alignment horizontal="center" vertical="center"/>
    </xf>
    <xf numFmtId="0" fontId="10" fillId="0" borderId="101" xfId="4" applyFont="1" applyFill="1" applyBorder="1" applyAlignment="1" applyProtection="1">
      <alignment horizontal="center" vertical="center"/>
    </xf>
    <xf numFmtId="0" fontId="45" fillId="0" borderId="107" xfId="4" applyFont="1" applyFill="1" applyBorder="1" applyAlignment="1" applyProtection="1">
      <alignment horizontal="center" vertical="center"/>
    </xf>
    <xf numFmtId="0" fontId="45" fillId="0" borderId="126" xfId="4" applyFont="1" applyFill="1" applyBorder="1" applyAlignment="1" applyProtection="1">
      <alignment horizontal="center" vertical="center"/>
    </xf>
    <xf numFmtId="0" fontId="45" fillId="0" borderId="101" xfId="4" applyFont="1" applyFill="1" applyBorder="1" applyAlignment="1" applyProtection="1">
      <alignment horizontal="center" vertical="center"/>
    </xf>
    <xf numFmtId="0" fontId="47" fillId="0" borderId="107" xfId="0" applyFont="1" applyFill="1" applyBorder="1" applyAlignment="1">
      <alignment horizontal="center" vertical="center"/>
    </xf>
    <xf numFmtId="0" fontId="47" fillId="0" borderId="101" xfId="0" applyFont="1" applyFill="1" applyBorder="1" applyAlignment="1">
      <alignment horizontal="center" vertical="center"/>
    </xf>
    <xf numFmtId="0" fontId="54" fillId="0" borderId="107" xfId="4" applyFont="1" applyFill="1" applyBorder="1" applyAlignment="1" applyProtection="1">
      <alignment horizontal="center" vertical="center"/>
    </xf>
    <xf numFmtId="0" fontId="54" fillId="0" borderId="101" xfId="4" applyFont="1" applyFill="1" applyBorder="1" applyAlignment="1" applyProtection="1">
      <alignment horizontal="center" vertical="center"/>
    </xf>
    <xf numFmtId="0" fontId="61" fillId="3" borderId="0" xfId="4" applyFont="1" applyFill="1" applyAlignment="1" applyProtection="1">
      <alignment vertical="center" wrapText="1"/>
    </xf>
    <xf numFmtId="0" fontId="45" fillId="0" borderId="0" xfId="4" applyFont="1" applyAlignment="1" applyProtection="1">
      <alignment horizontal="left" vertical="top" wrapText="1"/>
    </xf>
    <xf numFmtId="0" fontId="45" fillId="0" borderId="0" xfId="4" applyFont="1" applyAlignment="1" applyProtection="1">
      <alignment vertical="top" shrinkToFit="1"/>
    </xf>
    <xf numFmtId="0" fontId="61" fillId="3" borderId="0" xfId="4" applyFont="1" applyFill="1" applyAlignment="1" applyProtection="1">
      <alignment vertical="top" wrapText="1"/>
    </xf>
    <xf numFmtId="0" fontId="67" fillId="0" borderId="15" xfId="4" applyFont="1" applyBorder="1" applyAlignment="1" applyProtection="1">
      <alignment vertical="center" shrinkToFit="1"/>
    </xf>
    <xf numFmtId="0" fontId="67" fillId="0" borderId="16" xfId="4" applyFont="1" applyBorder="1" applyAlignment="1" applyProtection="1">
      <alignment vertical="center" shrinkToFit="1"/>
    </xf>
    <xf numFmtId="0" fontId="67" fillId="3" borderId="196" xfId="4" applyFont="1" applyFill="1" applyBorder="1" applyAlignment="1" applyProtection="1">
      <alignment vertical="center" shrinkToFit="1"/>
    </xf>
    <xf numFmtId="0" fontId="67" fillId="3" borderId="130" xfId="4" applyFont="1" applyFill="1" applyBorder="1" applyAlignment="1" applyProtection="1">
      <alignment vertical="center" shrinkToFit="1"/>
    </xf>
    <xf numFmtId="0" fontId="67" fillId="3" borderId="197" xfId="4" applyFont="1" applyFill="1" applyBorder="1" applyAlignment="1" applyProtection="1">
      <alignment vertical="center" shrinkToFit="1"/>
    </xf>
    <xf numFmtId="0" fontId="67" fillId="0" borderId="130" xfId="4" applyFont="1" applyBorder="1" applyAlignment="1" applyProtection="1">
      <alignment vertical="center"/>
    </xf>
    <xf numFmtId="0" fontId="67" fillId="0" borderId="197" xfId="4" applyFont="1" applyBorder="1" applyAlignment="1" applyProtection="1">
      <alignment vertical="center"/>
    </xf>
    <xf numFmtId="0" fontId="67" fillId="0" borderId="198" xfId="4" applyFont="1" applyBorder="1" applyAlignment="1" applyProtection="1">
      <alignment vertical="center" shrinkToFit="1"/>
    </xf>
    <xf numFmtId="0" fontId="67" fillId="0" borderId="166" xfId="4" applyFont="1" applyBorder="1" applyAlignment="1" applyProtection="1">
      <alignment vertical="center" shrinkToFit="1"/>
    </xf>
    <xf numFmtId="0" fontId="67" fillId="3" borderId="165" xfId="4" applyFont="1" applyFill="1" applyBorder="1" applyAlignment="1" applyProtection="1">
      <alignment vertical="center" shrinkToFit="1"/>
    </xf>
    <xf numFmtId="0" fontId="67" fillId="3" borderId="166" xfId="4" applyFont="1" applyFill="1" applyBorder="1" applyAlignment="1" applyProtection="1">
      <alignment vertical="center" shrinkToFit="1"/>
    </xf>
    <xf numFmtId="0" fontId="67" fillId="3" borderId="167" xfId="4" applyFont="1" applyFill="1" applyBorder="1" applyAlignment="1" applyProtection="1">
      <alignment vertical="center" shrinkToFit="1"/>
    </xf>
    <xf numFmtId="0" fontId="67" fillId="0" borderId="166" xfId="4" applyFont="1" applyBorder="1" applyAlignment="1" applyProtection="1">
      <alignment vertical="center"/>
    </xf>
    <xf numFmtId="0" fontId="67" fillId="0" borderId="167" xfId="4" applyFont="1" applyBorder="1" applyAlignment="1" applyProtection="1">
      <alignment vertical="center"/>
    </xf>
    <xf numFmtId="0" fontId="67" fillId="0" borderId="9" xfId="4" applyFont="1" applyBorder="1" applyAlignment="1" applyProtection="1">
      <alignment vertical="center" shrinkToFit="1"/>
    </xf>
    <xf numFmtId="0" fontId="67" fillId="0" borderId="10" xfId="4" applyFont="1" applyBorder="1" applyAlignment="1" applyProtection="1">
      <alignment vertical="center" shrinkToFit="1"/>
    </xf>
    <xf numFmtId="0" fontId="67" fillId="3" borderId="160" xfId="4" applyFont="1" applyFill="1" applyBorder="1" applyAlignment="1" applyProtection="1">
      <alignment vertical="center" shrinkToFit="1"/>
    </xf>
    <xf numFmtId="0" fontId="67" fillId="3" borderId="10" xfId="4" applyFont="1" applyFill="1" applyBorder="1" applyAlignment="1" applyProtection="1">
      <alignment vertical="center" shrinkToFit="1"/>
    </xf>
    <xf numFmtId="0" fontId="67" fillId="3" borderId="161" xfId="4" applyFont="1" applyFill="1" applyBorder="1" applyAlignment="1" applyProtection="1">
      <alignment vertical="center" shrinkToFit="1"/>
    </xf>
    <xf numFmtId="0" fontId="67" fillId="0" borderId="161" xfId="4" applyFont="1" applyBorder="1" applyAlignment="1" applyProtection="1">
      <alignment vertical="center" shrinkToFit="1"/>
    </xf>
    <xf numFmtId="0" fontId="67" fillId="0" borderId="12" xfId="4" applyFont="1" applyBorder="1" applyAlignment="1" applyProtection="1">
      <alignment vertical="center" shrinkToFit="1"/>
    </xf>
    <xf numFmtId="0" fontId="67" fillId="0" borderId="13" xfId="4" applyFont="1" applyBorder="1" applyAlignment="1" applyProtection="1">
      <alignment vertical="center" shrinkToFit="1"/>
    </xf>
    <xf numFmtId="0" fontId="67" fillId="3" borderId="162" xfId="4" applyFont="1" applyFill="1" applyBorder="1" applyAlignment="1" applyProtection="1">
      <alignment vertical="center" shrinkToFit="1"/>
    </xf>
    <xf numFmtId="0" fontId="67" fillId="3" borderId="13" xfId="4" applyFont="1" applyFill="1" applyBorder="1" applyAlignment="1" applyProtection="1">
      <alignment vertical="center" shrinkToFit="1"/>
    </xf>
    <xf numFmtId="0" fontId="67" fillId="3" borderId="163" xfId="4" applyFont="1" applyFill="1" applyBorder="1" applyAlignment="1" applyProtection="1">
      <alignment vertical="center" shrinkToFit="1"/>
    </xf>
    <xf numFmtId="0" fontId="67" fillId="0" borderId="163" xfId="4" applyFont="1" applyBorder="1" applyAlignment="1" applyProtection="1">
      <alignment vertical="center" shrinkToFit="1"/>
    </xf>
    <xf numFmtId="0" fontId="67" fillId="0" borderId="130" xfId="4" applyFont="1" applyBorder="1" applyAlignment="1" applyProtection="1">
      <alignment vertical="center" shrinkToFit="1"/>
    </xf>
    <xf numFmtId="0" fontId="67" fillId="0" borderId="197" xfId="4" applyFont="1" applyBorder="1" applyAlignment="1" applyProtection="1">
      <alignment vertical="center" shrinkToFit="1"/>
    </xf>
    <xf numFmtId="0" fontId="67" fillId="0" borderId="145" xfId="4" applyFont="1" applyBorder="1" applyAlignment="1" applyProtection="1">
      <alignment vertical="center" shrinkToFit="1"/>
    </xf>
    <xf numFmtId="0" fontId="57" fillId="3" borderId="124" xfId="4" applyFont="1" applyFill="1" applyBorder="1" applyAlignment="1" applyProtection="1">
      <alignment horizontal="center" vertical="center" wrapText="1"/>
    </xf>
    <xf numFmtId="0" fontId="57" fillId="3" borderId="42" xfId="4" applyFont="1" applyFill="1" applyBorder="1" applyAlignment="1" applyProtection="1">
      <alignment horizontal="center" vertical="center" wrapText="1"/>
    </xf>
    <xf numFmtId="0" fontId="57" fillId="3" borderId="132" xfId="4" applyFont="1" applyFill="1" applyBorder="1" applyAlignment="1" applyProtection="1">
      <alignment horizontal="center" vertical="center" wrapText="1"/>
    </xf>
    <xf numFmtId="0" fontId="57" fillId="3" borderId="136" xfId="4" applyFont="1" applyFill="1" applyBorder="1" applyAlignment="1" applyProtection="1">
      <alignment horizontal="center" vertical="center" wrapText="1"/>
    </xf>
    <xf numFmtId="0" fontId="57" fillId="3" borderId="0" xfId="4" applyFont="1" applyFill="1" applyBorder="1" applyAlignment="1" applyProtection="1">
      <alignment horizontal="center" vertical="center" wrapText="1"/>
    </xf>
    <xf numFmtId="0" fontId="57" fillId="3" borderId="137" xfId="4" applyFont="1" applyFill="1" applyBorder="1" applyAlignment="1" applyProtection="1">
      <alignment horizontal="center" vertical="center" wrapText="1"/>
    </xf>
    <xf numFmtId="0" fontId="57" fillId="3" borderId="96" xfId="4" applyFont="1" applyFill="1" applyBorder="1" applyAlignment="1" applyProtection="1">
      <alignment horizontal="center" vertical="center" wrapText="1"/>
    </xf>
    <xf numFmtId="0" fontId="57" fillId="3" borderId="33" xfId="4" applyFont="1" applyFill="1" applyBorder="1" applyAlignment="1" applyProtection="1">
      <alignment horizontal="center" vertical="center" wrapText="1"/>
    </xf>
    <xf numFmtId="0" fontId="57" fillId="3" borderId="35" xfId="4" applyFont="1" applyFill="1" applyBorder="1" applyAlignment="1" applyProtection="1">
      <alignment horizontal="center" vertical="center" wrapText="1"/>
    </xf>
    <xf numFmtId="0" fontId="45" fillId="0" borderId="0" xfId="4" applyFont="1" applyAlignment="1">
      <alignment vertical="top" wrapText="1"/>
    </xf>
    <xf numFmtId="0" fontId="67" fillId="0" borderId="192" xfId="4" applyFont="1" applyBorder="1" applyAlignment="1" applyProtection="1">
      <alignment horizontal="center" vertical="center"/>
    </xf>
    <xf numFmtId="0" fontId="67" fillId="0" borderId="156" xfId="4" applyFont="1" applyBorder="1" applyAlignment="1" applyProtection="1">
      <alignment horizontal="center" vertical="center"/>
    </xf>
    <xf numFmtId="0" fontId="67" fillId="0" borderId="193" xfId="4" applyFont="1" applyBorder="1" applyAlignment="1" applyProtection="1">
      <alignment horizontal="center" vertical="center"/>
    </xf>
    <xf numFmtId="0" fontId="67" fillId="0" borderId="192" xfId="4" applyFont="1" applyBorder="1" applyAlignment="1" applyProtection="1">
      <alignment horizontal="center" vertical="center" shrinkToFit="1"/>
    </xf>
    <xf numFmtId="0" fontId="67" fillId="0" borderId="156" xfId="4" applyFont="1" applyBorder="1" applyAlignment="1" applyProtection="1">
      <alignment horizontal="center" vertical="center" shrinkToFit="1"/>
    </xf>
    <xf numFmtId="0" fontId="67" fillId="0" borderId="157" xfId="4" applyFont="1" applyBorder="1" applyAlignment="1" applyProtection="1">
      <alignment horizontal="center" vertical="center" shrinkToFit="1"/>
    </xf>
    <xf numFmtId="0" fontId="67" fillId="3" borderId="155" xfId="4" applyFont="1" applyFill="1" applyBorder="1" applyAlignment="1" applyProtection="1">
      <alignment horizontal="center" vertical="center" shrinkToFit="1"/>
    </xf>
    <xf numFmtId="0" fontId="67" fillId="3" borderId="156" xfId="4" applyFont="1" applyFill="1" applyBorder="1" applyAlignment="1" applyProtection="1">
      <alignment horizontal="center" vertical="center" shrinkToFit="1"/>
    </xf>
    <xf numFmtId="0" fontId="67" fillId="3" borderId="157" xfId="4" applyFont="1" applyFill="1" applyBorder="1" applyAlignment="1" applyProtection="1">
      <alignment horizontal="center" vertical="center" shrinkToFit="1"/>
    </xf>
    <xf numFmtId="0" fontId="67" fillId="0" borderId="157" xfId="4" applyFont="1" applyBorder="1" applyAlignment="1" applyProtection="1">
      <alignment horizontal="center" vertical="center"/>
    </xf>
    <xf numFmtId="0" fontId="52" fillId="3" borderId="0" xfId="0" applyFont="1" applyFill="1" applyBorder="1" applyAlignment="1">
      <alignment horizontal="left" vertical="center" shrinkToFit="1"/>
    </xf>
    <xf numFmtId="0" fontId="52" fillId="3" borderId="151" xfId="0" applyFont="1" applyFill="1" applyBorder="1" applyAlignment="1">
      <alignment horizontal="left" vertical="center" shrinkToFit="1"/>
    </xf>
    <xf numFmtId="0" fontId="57" fillId="3" borderId="82" xfId="4" applyFont="1" applyFill="1" applyBorder="1" applyAlignment="1" applyProtection="1">
      <alignment horizontal="center" vertical="center" shrinkToFit="1"/>
    </xf>
    <xf numFmtId="0" fontId="57" fillId="3" borderId="86" xfId="4" applyFont="1" applyFill="1" applyBorder="1" applyAlignment="1" applyProtection="1">
      <alignment horizontal="center" vertical="center" shrinkToFit="1"/>
    </xf>
    <xf numFmtId="0" fontId="57" fillId="3" borderId="85" xfId="4" applyFont="1" applyFill="1" applyBorder="1" applyAlignment="1" applyProtection="1">
      <alignment horizontal="center" vertical="center" shrinkToFit="1"/>
    </xf>
    <xf numFmtId="0" fontId="57" fillId="3" borderId="124" xfId="4" quotePrefix="1" applyFont="1" applyFill="1" applyBorder="1" applyAlignment="1" applyProtection="1">
      <alignment horizontal="center" vertical="center" wrapText="1"/>
    </xf>
    <xf numFmtId="0" fontId="57" fillId="3" borderId="42" xfId="4" quotePrefix="1" applyFont="1" applyFill="1" applyBorder="1" applyAlignment="1" applyProtection="1">
      <alignment horizontal="center" vertical="center" wrapText="1"/>
    </xf>
    <xf numFmtId="0" fontId="57" fillId="3" borderId="132" xfId="4" quotePrefix="1" applyFont="1" applyFill="1" applyBorder="1" applyAlignment="1" applyProtection="1">
      <alignment horizontal="center" vertical="center" wrapText="1"/>
    </xf>
    <xf numFmtId="0" fontId="57" fillId="3" borderId="136" xfId="4" quotePrefix="1" applyFont="1" applyFill="1" applyBorder="1" applyAlignment="1" applyProtection="1">
      <alignment horizontal="center" vertical="center" wrapText="1"/>
    </xf>
    <xf numFmtId="0" fontId="57" fillId="3" borderId="0" xfId="4" quotePrefix="1" applyFont="1" applyFill="1" applyBorder="1" applyAlignment="1" applyProtection="1">
      <alignment horizontal="center" vertical="center" wrapText="1"/>
    </xf>
    <xf numFmtId="0" fontId="57" fillId="3" borderId="137" xfId="4" quotePrefix="1" applyFont="1" applyFill="1" applyBorder="1" applyAlignment="1" applyProtection="1">
      <alignment horizontal="center" vertical="center" wrapText="1"/>
    </xf>
    <xf numFmtId="0" fontId="57" fillId="3" borderId="96" xfId="4" quotePrefix="1" applyFont="1" applyFill="1" applyBorder="1" applyAlignment="1" applyProtection="1">
      <alignment horizontal="center" vertical="center" wrapText="1"/>
    </xf>
    <xf numFmtId="0" fontId="57" fillId="3" borderId="33" xfId="4" quotePrefix="1" applyFont="1" applyFill="1" applyBorder="1" applyAlignment="1" applyProtection="1">
      <alignment horizontal="center" vertical="center" wrapText="1"/>
    </xf>
    <xf numFmtId="0" fontId="57" fillId="3" borderId="35" xfId="4" quotePrefix="1" applyFont="1" applyFill="1" applyBorder="1" applyAlignment="1" applyProtection="1">
      <alignment horizontal="center" vertical="center" wrapText="1"/>
    </xf>
    <xf numFmtId="0" fontId="71" fillId="7" borderId="83" xfId="4" quotePrefix="1" applyFont="1" applyFill="1" applyBorder="1" applyAlignment="1">
      <alignment horizontal="right" vertical="center"/>
    </xf>
    <xf numFmtId="0" fontId="71" fillId="7" borderId="86" xfId="4" quotePrefix="1" applyFont="1" applyFill="1" applyBorder="1" applyAlignment="1">
      <alignment horizontal="right" vertical="center"/>
    </xf>
    <xf numFmtId="0" fontId="23" fillId="7" borderId="86" xfId="4" quotePrefix="1" applyFont="1" applyFill="1" applyBorder="1">
      <alignment vertical="center"/>
    </xf>
    <xf numFmtId="0" fontId="23" fillId="7" borderId="85" xfId="4" quotePrefix="1" applyFont="1" applyFill="1" applyBorder="1">
      <alignment vertical="center"/>
    </xf>
    <xf numFmtId="0" fontId="67" fillId="0" borderId="140" xfId="4" applyFont="1" applyBorder="1" applyAlignment="1" applyProtection="1">
      <alignment vertical="center" shrinkToFit="1"/>
    </xf>
    <xf numFmtId="0" fontId="67" fillId="0" borderId="141" xfId="4" applyFont="1" applyBorder="1" applyAlignment="1" applyProtection="1">
      <alignment vertical="center" shrinkToFit="1"/>
    </xf>
    <xf numFmtId="0" fontId="67" fillId="3" borderId="158" xfId="4" applyFont="1" applyFill="1" applyBorder="1" applyAlignment="1" applyProtection="1">
      <alignment vertical="center" shrinkToFit="1"/>
    </xf>
    <xf numFmtId="0" fontId="67" fillId="3" borderId="141" xfId="4" applyFont="1" applyFill="1" applyBorder="1" applyAlignment="1" applyProtection="1">
      <alignment vertical="center" shrinkToFit="1"/>
    </xf>
    <xf numFmtId="0" fontId="67" fillId="3" borderId="159" xfId="4" applyFont="1" applyFill="1" applyBorder="1" applyAlignment="1" applyProtection="1">
      <alignment vertical="center" shrinkToFit="1"/>
    </xf>
    <xf numFmtId="0" fontId="67" fillId="0" borderId="159" xfId="4" applyFont="1" applyBorder="1" applyAlignment="1" applyProtection="1">
      <alignment vertical="center" shrinkToFit="1"/>
    </xf>
    <xf numFmtId="0" fontId="25" fillId="0" borderId="96" xfId="4" applyFont="1" applyFill="1" applyBorder="1" applyAlignment="1">
      <alignment horizontal="center" vertical="center" shrinkToFit="1"/>
    </xf>
    <xf numFmtId="0" fontId="25" fillId="0" borderId="35" xfId="4" applyFont="1" applyFill="1" applyBorder="1" applyAlignment="1">
      <alignment horizontal="center" vertical="center" shrinkToFit="1"/>
    </xf>
    <xf numFmtId="0" fontId="2" fillId="0" borderId="136" xfId="4" applyBorder="1" applyAlignment="1">
      <alignment horizontal="center" vertical="center" wrapText="1"/>
    </xf>
    <xf numFmtId="0" fontId="2" fillId="0" borderId="8" xfId="4" applyBorder="1" applyAlignment="1">
      <alignment horizontal="center" vertical="center"/>
    </xf>
    <xf numFmtId="0" fontId="2" fillId="0" borderId="169" xfId="4" applyBorder="1" applyAlignment="1">
      <alignment horizontal="center" vertical="center"/>
    </xf>
    <xf numFmtId="0" fontId="2" fillId="0" borderId="21" xfId="4" applyBorder="1" applyAlignment="1">
      <alignment horizontal="center" vertical="center"/>
    </xf>
    <xf numFmtId="49" fontId="63" fillId="0" borderId="6" xfId="4" applyNumberFormat="1" applyFont="1" applyFill="1" applyBorder="1" applyAlignment="1">
      <alignment horizontal="center" vertical="center" wrapText="1" shrinkToFit="1"/>
    </xf>
    <xf numFmtId="49" fontId="63" fillId="0" borderId="18" xfId="4" applyNumberFormat="1" applyFont="1" applyFill="1" applyBorder="1" applyAlignment="1">
      <alignment horizontal="center" vertical="center" wrapText="1" shrinkToFit="1"/>
    </xf>
    <xf numFmtId="49" fontId="63" fillId="0" borderId="19" xfId="4" applyNumberFormat="1" applyFont="1" applyFill="1" applyBorder="1" applyAlignment="1">
      <alignment horizontal="center" vertical="center" wrapText="1" shrinkToFit="1"/>
    </xf>
    <xf numFmtId="0" fontId="63" fillId="0" borderId="6" xfId="4" applyFont="1" applyBorder="1" applyAlignment="1">
      <alignment horizontal="center" vertical="center" wrapText="1"/>
    </xf>
    <xf numFmtId="0" fontId="63" fillId="0" borderId="18" xfId="4" applyFont="1" applyBorder="1" applyAlignment="1">
      <alignment horizontal="center" vertical="center" wrapText="1"/>
    </xf>
    <xf numFmtId="0" fontId="63" fillId="0" borderId="19" xfId="4" applyFont="1" applyBorder="1" applyAlignment="1">
      <alignment horizontal="center" vertical="center" wrapText="1"/>
    </xf>
    <xf numFmtId="0" fontId="63" fillId="0" borderId="18" xfId="4" applyFont="1" applyFill="1" applyBorder="1" applyAlignment="1">
      <alignment horizontal="center" vertical="center"/>
    </xf>
    <xf numFmtId="0" fontId="63" fillId="0" borderId="172" xfId="4" applyFont="1" applyFill="1" applyBorder="1" applyAlignment="1">
      <alignment horizontal="center" vertical="center"/>
    </xf>
    <xf numFmtId="38" fontId="20" fillId="0" borderId="6" xfId="4" applyNumberFormat="1" applyFont="1" applyBorder="1" applyAlignment="1">
      <alignment horizontal="center" vertical="center" shrinkToFit="1"/>
    </xf>
    <xf numFmtId="38" fontId="20" fillId="0" borderId="18" xfId="4" applyNumberFormat="1" applyFont="1" applyBorder="1" applyAlignment="1">
      <alignment horizontal="center" vertical="center" shrinkToFit="1"/>
    </xf>
    <xf numFmtId="38" fontId="20" fillId="0" borderId="19" xfId="4" applyNumberFormat="1" applyFont="1" applyBorder="1" applyAlignment="1">
      <alignment horizontal="center" vertical="center" shrinkToFit="1"/>
    </xf>
    <xf numFmtId="49" fontId="22" fillId="5" borderId="6" xfId="4" applyNumberFormat="1" applyFont="1" applyFill="1" applyBorder="1" applyAlignment="1" applyProtection="1">
      <alignment horizontal="center" vertical="center" shrinkToFit="1"/>
      <protection locked="0"/>
    </xf>
    <xf numFmtId="49" fontId="22" fillId="5" borderId="18" xfId="4" applyNumberFormat="1" applyFont="1" applyFill="1" applyBorder="1" applyAlignment="1" applyProtection="1">
      <alignment horizontal="center" vertical="center" shrinkToFit="1"/>
      <protection locked="0"/>
    </xf>
    <xf numFmtId="49" fontId="22" fillId="5" borderId="172" xfId="4" applyNumberFormat="1" applyFont="1" applyFill="1" applyBorder="1" applyAlignment="1" applyProtection="1">
      <alignment horizontal="center" vertical="center" shrinkToFit="1"/>
      <protection locked="0"/>
    </xf>
    <xf numFmtId="0" fontId="22" fillId="5" borderId="30" xfId="4" applyFont="1" applyFill="1" applyBorder="1" applyAlignment="1" applyProtection="1">
      <alignment horizontal="center" vertical="center"/>
      <protection locked="0"/>
    </xf>
    <xf numFmtId="0" fontId="22" fillId="5" borderId="31" xfId="4" applyFont="1" applyFill="1" applyBorder="1" applyAlignment="1" applyProtection="1">
      <alignment horizontal="center" vertical="center"/>
      <protection locked="0"/>
    </xf>
    <xf numFmtId="0" fontId="74" fillId="10" borderId="148" xfId="0" applyFont="1" applyFill="1" applyBorder="1" applyAlignment="1">
      <alignment vertical="center" wrapText="1"/>
    </xf>
    <xf numFmtId="0" fontId="74" fillId="10" borderId="139" xfId="0" applyFont="1" applyFill="1" applyBorder="1" applyAlignment="1">
      <alignment vertical="center" wrapText="1"/>
    </xf>
    <xf numFmtId="0" fontId="74" fillId="10" borderId="149" xfId="0" applyFont="1" applyFill="1" applyBorder="1" applyAlignment="1">
      <alignment vertical="center" wrapText="1"/>
    </xf>
    <xf numFmtId="0" fontId="74" fillId="10" borderId="150" xfId="0" applyFont="1" applyFill="1" applyBorder="1" applyAlignment="1">
      <alignment vertical="center" wrapText="1"/>
    </xf>
    <xf numFmtId="0" fontId="74" fillId="10" borderId="0" xfId="0" applyFont="1" applyFill="1" applyBorder="1" applyAlignment="1">
      <alignment vertical="center" wrapText="1"/>
    </xf>
    <xf numFmtId="0" fontId="74" fillId="10" borderId="151" xfId="0" applyFont="1" applyFill="1" applyBorder="1" applyAlignment="1">
      <alignment vertical="center" wrapText="1"/>
    </xf>
    <xf numFmtId="0" fontId="74" fillId="10" borderId="152" xfId="0" applyFont="1" applyFill="1" applyBorder="1" applyAlignment="1">
      <alignment vertical="center" wrapText="1"/>
    </xf>
    <xf numFmtId="0" fontId="74" fillId="10" borderId="126" xfId="0" applyFont="1" applyFill="1" applyBorder="1" applyAlignment="1">
      <alignment vertical="center" wrapText="1"/>
    </xf>
    <xf numFmtId="0" fontId="74" fillId="10" borderId="153" xfId="0" applyFont="1" applyFill="1" applyBorder="1" applyAlignment="1">
      <alignment vertical="center" wrapText="1"/>
    </xf>
    <xf numFmtId="0" fontId="62" fillId="8" borderId="82" xfId="4" applyFont="1" applyFill="1" applyBorder="1" applyAlignment="1">
      <alignment horizontal="center" vertical="center" shrinkToFit="1"/>
    </xf>
    <xf numFmtId="0" fontId="62" fillId="8" borderId="86" xfId="4" applyFont="1" applyFill="1" applyBorder="1" applyAlignment="1">
      <alignment horizontal="center" vertical="center" shrinkToFit="1"/>
    </xf>
    <xf numFmtId="0" fontId="62" fillId="8" borderId="85" xfId="4" applyFont="1" applyFill="1" applyBorder="1" applyAlignment="1">
      <alignment horizontal="center" vertical="center" shrinkToFit="1"/>
    </xf>
    <xf numFmtId="0" fontId="2" fillId="0" borderId="220" xfId="4" applyBorder="1" applyAlignment="1">
      <alignment horizontal="center" vertical="center"/>
    </xf>
    <xf numFmtId="0" fontId="2" fillId="0" borderId="221" xfId="4" applyBorder="1" applyAlignment="1">
      <alignment horizontal="center" vertical="center"/>
    </xf>
    <xf numFmtId="0" fontId="2" fillId="0" borderId="218" xfId="4" applyFill="1" applyBorder="1" applyAlignment="1">
      <alignment horizontal="center" vertical="center"/>
    </xf>
    <xf numFmtId="0" fontId="2" fillId="0" borderId="1" xfId="4" applyFill="1" applyBorder="1" applyAlignment="1">
      <alignment horizontal="center" vertical="center"/>
    </xf>
    <xf numFmtId="0" fontId="2" fillId="0" borderId="77" xfId="4" applyBorder="1" applyAlignment="1">
      <alignment horizontal="center" vertical="center"/>
    </xf>
    <xf numFmtId="0" fontId="2" fillId="0" borderId="213" xfId="4" applyBorder="1" applyAlignment="1">
      <alignment horizontal="center" vertical="center"/>
    </xf>
    <xf numFmtId="0" fontId="62" fillId="8" borderId="82" xfId="4" applyFont="1" applyFill="1" applyBorder="1" applyAlignment="1">
      <alignment horizontal="center" vertical="center"/>
    </xf>
    <xf numFmtId="0" fontId="62" fillId="8" borderId="86" xfId="4" applyFont="1" applyFill="1" applyBorder="1" applyAlignment="1">
      <alignment horizontal="center" vertical="center"/>
    </xf>
    <xf numFmtId="0" fontId="62" fillId="8" borderId="85" xfId="4" applyFont="1" applyFill="1" applyBorder="1" applyAlignment="1">
      <alignment horizontal="center" vertical="center"/>
    </xf>
    <xf numFmtId="0" fontId="2" fillId="0" borderId="176" xfId="4" applyFont="1" applyBorder="1" applyAlignment="1">
      <alignment horizontal="center" vertical="center" wrapText="1"/>
    </xf>
    <xf numFmtId="0" fontId="2" fillId="0" borderId="109" xfId="4" applyFont="1" applyBorder="1" applyAlignment="1">
      <alignment horizontal="center" vertical="center"/>
    </xf>
    <xf numFmtId="0" fontId="2" fillId="0" borderId="6" xfId="4" applyFill="1" applyBorder="1" applyAlignment="1">
      <alignment horizontal="center" vertical="center"/>
    </xf>
    <xf numFmtId="0" fontId="2" fillId="0" borderId="18" xfId="4" applyFill="1" applyBorder="1" applyAlignment="1">
      <alignment horizontal="center" vertical="center"/>
    </xf>
    <xf numFmtId="0" fontId="2" fillId="0" borderId="19" xfId="4" applyFill="1" applyBorder="1" applyAlignment="1">
      <alignment horizontal="center" vertical="center"/>
    </xf>
    <xf numFmtId="0" fontId="2" fillId="0" borderId="6" xfId="4" applyBorder="1" applyAlignment="1">
      <alignment horizontal="center" vertical="center"/>
    </xf>
    <xf numFmtId="0" fontId="2" fillId="0" borderId="18" xfId="4" applyBorder="1" applyAlignment="1">
      <alignment horizontal="center" vertical="center"/>
    </xf>
    <xf numFmtId="0" fontId="2" fillId="0" borderId="19" xfId="4" applyBorder="1" applyAlignment="1">
      <alignment horizontal="center" vertical="center"/>
    </xf>
    <xf numFmtId="49" fontId="22" fillId="5" borderId="110" xfId="4" applyNumberFormat="1" applyFont="1" applyFill="1" applyBorder="1" applyAlignment="1" applyProtection="1">
      <alignment vertical="center" shrinkToFit="1"/>
      <protection locked="0"/>
    </xf>
    <xf numFmtId="49" fontId="22" fillId="5" borderId="177" xfId="4" applyNumberFormat="1" applyFont="1" applyFill="1" applyBorder="1" applyAlignment="1" applyProtection="1">
      <alignment vertical="center" shrinkToFit="1"/>
      <protection locked="0"/>
    </xf>
    <xf numFmtId="49" fontId="22" fillId="5" borderId="109" xfId="4" applyNumberFormat="1" applyFont="1" applyFill="1" applyBorder="1" applyAlignment="1" applyProtection="1">
      <alignment vertical="center" shrinkToFit="1"/>
      <protection locked="0"/>
    </xf>
    <xf numFmtId="0" fontId="63" fillId="0" borderId="110" xfId="4" applyFont="1" applyBorder="1" applyAlignment="1">
      <alignment vertical="center" wrapText="1"/>
    </xf>
    <xf numFmtId="0" fontId="63" fillId="0" borderId="177" xfId="4" applyFont="1" applyBorder="1" applyAlignment="1">
      <alignment vertical="center" wrapText="1"/>
    </xf>
    <xf numFmtId="0" fontId="63" fillId="0" borderId="178" xfId="4" applyFont="1" applyBorder="1" applyAlignment="1">
      <alignment vertical="center" wrapText="1"/>
    </xf>
    <xf numFmtId="0" fontId="2" fillId="0" borderId="30" xfId="4" applyFill="1" applyBorder="1" applyAlignment="1">
      <alignment horizontal="center" vertical="center"/>
    </xf>
    <xf numFmtId="0" fontId="2" fillId="0" borderId="68" xfId="4" applyFill="1" applyBorder="1" applyAlignment="1">
      <alignment horizontal="center" vertical="center"/>
    </xf>
    <xf numFmtId="0" fontId="2" fillId="0" borderId="81" xfId="4" applyFill="1" applyBorder="1" applyAlignment="1">
      <alignment horizontal="center" vertical="center"/>
    </xf>
    <xf numFmtId="0" fontId="22" fillId="5" borderId="26" xfId="4" applyFont="1" applyFill="1" applyBorder="1" applyAlignment="1">
      <alignment vertical="center"/>
    </xf>
    <xf numFmtId="0" fontId="22" fillId="5" borderId="0" xfId="4" applyFont="1" applyFill="1" applyBorder="1" applyAlignment="1">
      <alignment vertical="center"/>
    </xf>
    <xf numFmtId="0" fontId="22" fillId="5" borderId="5" xfId="4" applyFont="1" applyFill="1" applyBorder="1" applyAlignment="1">
      <alignment vertical="center"/>
    </xf>
    <xf numFmtId="0" fontId="22" fillId="5" borderId="20" xfId="4" applyFont="1" applyFill="1" applyBorder="1" applyAlignment="1">
      <alignment vertical="center"/>
    </xf>
    <xf numFmtId="49" fontId="15" fillId="5" borderId="6" xfId="4" applyNumberFormat="1" applyFont="1" applyFill="1" applyBorder="1" applyAlignment="1">
      <alignment vertical="center" shrinkToFit="1"/>
    </xf>
    <xf numFmtId="49" fontId="15" fillId="5" borderId="18" xfId="4" applyNumberFormat="1" applyFont="1" applyFill="1" applyBorder="1" applyAlignment="1">
      <alignment vertical="center" shrinkToFit="1"/>
    </xf>
    <xf numFmtId="0" fontId="2" fillId="0" borderId="176" xfId="4" applyBorder="1" applyAlignment="1">
      <alignment horizontal="center" vertical="center" wrapText="1"/>
    </xf>
    <xf numFmtId="0" fontId="2" fillId="0" borderId="109" xfId="4" applyBorder="1" applyAlignment="1">
      <alignment horizontal="center" vertical="center"/>
    </xf>
    <xf numFmtId="49" fontId="63" fillId="0" borderId="18" xfId="4" applyNumberFormat="1" applyFont="1" applyFill="1" applyBorder="1" applyAlignment="1">
      <alignment horizontal="center" vertical="center" shrinkToFit="1"/>
    </xf>
    <xf numFmtId="49" fontId="63" fillId="0" borderId="19" xfId="4" applyNumberFormat="1" applyFont="1" applyFill="1" applyBorder="1" applyAlignment="1">
      <alignment horizontal="center" vertical="center" shrinkToFit="1"/>
    </xf>
    <xf numFmtId="0" fontId="22" fillId="5" borderId="6" xfId="4" applyFont="1" applyFill="1" applyBorder="1" applyAlignment="1">
      <alignment horizontal="center" vertical="center"/>
    </xf>
    <xf numFmtId="0" fontId="22" fillId="5" borderId="172" xfId="4" applyFont="1" applyFill="1" applyBorder="1" applyAlignment="1">
      <alignment horizontal="center" vertical="center"/>
    </xf>
    <xf numFmtId="49" fontId="22" fillId="5" borderId="6" xfId="4" applyNumberFormat="1" applyFont="1" applyFill="1" applyBorder="1" applyAlignment="1">
      <alignment horizontal="center" vertical="center" shrinkToFit="1"/>
    </xf>
    <xf numFmtId="49" fontId="22" fillId="5" borderId="18" xfId="4" applyNumberFormat="1" applyFont="1" applyFill="1" applyBorder="1" applyAlignment="1">
      <alignment horizontal="center" vertical="center" shrinkToFit="1"/>
    </xf>
    <xf numFmtId="49" fontId="22" fillId="5" borderId="172" xfId="4" applyNumberFormat="1" applyFont="1" applyFill="1" applyBorder="1" applyAlignment="1">
      <alignment horizontal="center" vertical="center" shrinkToFit="1"/>
    </xf>
    <xf numFmtId="0" fontId="2" fillId="0" borderId="171" xfId="4" applyBorder="1" applyAlignment="1">
      <alignment horizontal="center" vertical="center"/>
    </xf>
    <xf numFmtId="49" fontId="22" fillId="5" borderId="6" xfId="4" applyNumberFormat="1" applyFont="1" applyFill="1" applyBorder="1" applyAlignment="1">
      <alignment vertical="center" shrinkToFit="1"/>
    </xf>
    <xf numFmtId="49" fontId="22" fillId="5" borderId="18" xfId="4" applyNumberFormat="1" applyFont="1" applyFill="1" applyBorder="1" applyAlignment="1">
      <alignment vertical="center" shrinkToFit="1"/>
    </xf>
    <xf numFmtId="0" fontId="2" fillId="0" borderId="171" xfId="4" applyBorder="1" applyAlignment="1">
      <alignment horizontal="center" vertical="center" wrapText="1"/>
    </xf>
    <xf numFmtId="49" fontId="22" fillId="5" borderId="110" xfId="4" applyNumberFormat="1" applyFont="1" applyFill="1" applyBorder="1" applyAlignment="1">
      <alignment vertical="center" shrinkToFit="1"/>
    </xf>
    <xf numFmtId="49" fontId="22" fillId="5" borderId="177" xfId="4" applyNumberFormat="1" applyFont="1" applyFill="1" applyBorder="1" applyAlignment="1">
      <alignment vertical="center" shrinkToFit="1"/>
    </xf>
    <xf numFmtId="0" fontId="25" fillId="0" borderId="171" xfId="4" applyFont="1" applyBorder="1" applyAlignment="1">
      <alignment horizontal="center" vertical="center"/>
    </xf>
    <xf numFmtId="0" fontId="25" fillId="0" borderId="19" xfId="4" applyFont="1" applyBorder="1" applyAlignment="1">
      <alignment horizontal="center" vertical="center"/>
    </xf>
    <xf numFmtId="0" fontId="2" fillId="0" borderId="136" xfId="4" applyFont="1" applyBorder="1" applyAlignment="1">
      <alignment horizontal="center" vertical="center" wrapText="1"/>
    </xf>
    <xf numFmtId="0" fontId="2" fillId="0" borderId="8" xfId="4" applyFont="1" applyBorder="1" applyAlignment="1">
      <alignment horizontal="center" vertical="center"/>
    </xf>
    <xf numFmtId="0" fontId="2" fillId="0" borderId="136" xfId="4" applyFont="1" applyBorder="1" applyAlignment="1">
      <alignment horizontal="center" vertical="center"/>
    </xf>
    <xf numFmtId="0" fontId="2" fillId="0" borderId="171" xfId="4" applyFont="1" applyBorder="1" applyAlignment="1">
      <alignment horizontal="center" vertical="center"/>
    </xf>
    <xf numFmtId="0" fontId="2" fillId="0" borderId="19" xfId="4" applyFont="1" applyBorder="1" applyAlignment="1">
      <alignment horizontal="center" vertical="center"/>
    </xf>
    <xf numFmtId="0" fontId="2" fillId="0" borderId="171" xfId="4" applyFont="1" applyBorder="1" applyAlignment="1">
      <alignment horizontal="center" vertical="center" wrapText="1"/>
    </xf>
    <xf numFmtId="0" fontId="2" fillId="0" borderId="18" xfId="4" applyFont="1" applyBorder="1" applyAlignment="1">
      <alignment horizontal="center" vertical="center"/>
    </xf>
    <xf numFmtId="49" fontId="22" fillId="5" borderId="6" xfId="4" applyNumberFormat="1" applyFont="1" applyFill="1" applyBorder="1" applyAlignment="1" applyProtection="1">
      <alignment vertical="center" shrinkToFit="1"/>
      <protection locked="0"/>
    </xf>
    <xf numFmtId="49" fontId="22" fillId="5" borderId="18" xfId="4" applyNumberFormat="1" applyFont="1" applyFill="1" applyBorder="1" applyAlignment="1" applyProtection="1">
      <alignment vertical="center" shrinkToFit="1"/>
      <protection locked="0"/>
    </xf>
    <xf numFmtId="49" fontId="22" fillId="5" borderId="19" xfId="4" applyNumberFormat="1" applyFont="1" applyFill="1" applyBorder="1" applyAlignment="1" applyProtection="1">
      <alignment vertical="center" shrinkToFit="1"/>
      <protection locked="0"/>
    </xf>
    <xf numFmtId="49" fontId="15" fillId="5" borderId="6" xfId="4" applyNumberFormat="1" applyFont="1" applyFill="1" applyBorder="1" applyAlignment="1" applyProtection="1">
      <alignment vertical="center" shrinkToFit="1"/>
      <protection locked="0"/>
    </xf>
    <xf numFmtId="49" fontId="15" fillId="5" borderId="18" xfId="4" applyNumberFormat="1" applyFont="1" applyFill="1" applyBorder="1" applyAlignment="1" applyProtection="1">
      <alignment vertical="center" shrinkToFit="1"/>
      <protection locked="0"/>
    </xf>
    <xf numFmtId="49" fontId="15" fillId="5" borderId="19" xfId="4" applyNumberFormat="1" applyFont="1" applyFill="1" applyBorder="1" applyAlignment="1" applyProtection="1">
      <alignment vertical="center" shrinkToFit="1"/>
      <protection locked="0"/>
    </xf>
    <xf numFmtId="49" fontId="22" fillId="5" borderId="95" xfId="4" applyNumberFormat="1" applyFont="1" applyFill="1" applyBorder="1" applyAlignment="1" applyProtection="1">
      <alignment vertical="center"/>
      <protection locked="0"/>
    </xf>
    <xf numFmtId="49" fontId="22" fillId="5" borderId="42" xfId="4" applyNumberFormat="1" applyFont="1" applyFill="1" applyBorder="1" applyAlignment="1" applyProtection="1">
      <alignment vertical="center"/>
      <protection locked="0"/>
    </xf>
    <xf numFmtId="49" fontId="22" fillId="5" borderId="132" xfId="4" applyNumberFormat="1" applyFont="1" applyFill="1" applyBorder="1" applyAlignment="1" applyProtection="1">
      <alignment vertical="center"/>
      <protection locked="0"/>
    </xf>
    <xf numFmtId="49" fontId="22" fillId="5" borderId="5" xfId="4" applyNumberFormat="1" applyFont="1" applyFill="1" applyBorder="1" applyAlignment="1" applyProtection="1">
      <alignment vertical="center"/>
      <protection locked="0"/>
    </xf>
    <xf numFmtId="49" fontId="22" fillId="5" borderId="20" xfId="4" applyNumberFormat="1" applyFont="1" applyFill="1" applyBorder="1" applyAlignment="1" applyProtection="1">
      <alignment vertical="center"/>
      <protection locked="0"/>
    </xf>
    <xf numFmtId="49" fontId="22" fillId="5" borderId="168" xfId="4" applyNumberFormat="1" applyFont="1" applyFill="1" applyBorder="1" applyAlignment="1" applyProtection="1">
      <alignment vertical="center"/>
      <protection locked="0"/>
    </xf>
    <xf numFmtId="0" fontId="38" fillId="0" borderId="124" xfId="4" applyFont="1" applyBorder="1" applyAlignment="1">
      <alignment horizontal="center" vertical="center" wrapText="1"/>
    </xf>
    <xf numFmtId="0" fontId="38" fillId="0" borderId="132" xfId="4" applyFont="1" applyBorder="1" applyAlignment="1">
      <alignment horizontal="center" vertical="center" wrapText="1"/>
    </xf>
    <xf numFmtId="0" fontId="38" fillId="0" borderId="136" xfId="4" applyFont="1" applyBorder="1" applyAlignment="1">
      <alignment horizontal="center" vertical="center" wrapText="1"/>
    </xf>
    <xf numFmtId="0" fontId="38" fillId="0" borderId="137" xfId="4" applyFont="1" applyBorder="1" applyAlignment="1">
      <alignment horizontal="center" vertical="center" wrapText="1"/>
    </xf>
    <xf numFmtId="0" fontId="38" fillId="0" borderId="96" xfId="4" applyFont="1" applyBorder="1" applyAlignment="1">
      <alignment horizontal="center" vertical="center" wrapText="1"/>
    </xf>
    <xf numFmtId="0" fontId="38" fillId="0" borderId="35" xfId="4" applyFont="1" applyBorder="1" applyAlignment="1">
      <alignment horizontal="center" vertical="center" wrapText="1"/>
    </xf>
    <xf numFmtId="0" fontId="75" fillId="0" borderId="124" xfId="4" applyFont="1" applyBorder="1" applyAlignment="1">
      <alignment horizontal="center" vertical="center"/>
    </xf>
    <xf numFmtId="0" fontId="75" fillId="0" borderId="42" xfId="4" applyFont="1" applyBorder="1" applyAlignment="1">
      <alignment horizontal="center" vertical="center"/>
    </xf>
    <xf numFmtId="0" fontId="75" fillId="0" borderId="132" xfId="4" applyFont="1" applyBorder="1" applyAlignment="1">
      <alignment horizontal="center" vertical="center"/>
    </xf>
    <xf numFmtId="0" fontId="75" fillId="0" borderId="136" xfId="4" applyFont="1" applyBorder="1" applyAlignment="1">
      <alignment horizontal="center" vertical="center"/>
    </xf>
    <xf numFmtId="0" fontId="75" fillId="0" borderId="0" xfId="4" applyFont="1" applyBorder="1" applyAlignment="1">
      <alignment horizontal="center" vertical="center"/>
    </xf>
    <xf numFmtId="0" fontId="75" fillId="0" borderId="137" xfId="4" applyFont="1" applyBorder="1" applyAlignment="1">
      <alignment horizontal="center" vertical="center"/>
    </xf>
    <xf numFmtId="0" fontId="75" fillId="0" borderId="96" xfId="4" applyFont="1" applyBorder="1" applyAlignment="1">
      <alignment horizontal="center" vertical="center"/>
    </xf>
    <xf numFmtId="0" fontId="75" fillId="0" borderId="33" xfId="4" applyFont="1" applyBorder="1" applyAlignment="1">
      <alignment horizontal="center" vertical="center"/>
    </xf>
    <xf numFmtId="0" fontId="75" fillId="0" borderId="35" xfId="4" applyFont="1" applyBorder="1" applyAlignment="1">
      <alignment horizontal="center" vertical="center"/>
    </xf>
    <xf numFmtId="0" fontId="2" fillId="0" borderId="6" xfId="4" applyBorder="1" applyAlignment="1">
      <alignment horizontal="center" vertical="center" shrinkToFit="1"/>
    </xf>
    <xf numFmtId="0" fontId="2" fillId="0" borderId="18" xfId="4" applyBorder="1" applyAlignment="1">
      <alignment horizontal="center" vertical="center" shrinkToFit="1"/>
    </xf>
    <xf numFmtId="0" fontId="2" fillId="0" borderId="19" xfId="4" applyBorder="1" applyAlignment="1">
      <alignment horizontal="center" vertical="center" shrinkToFit="1"/>
    </xf>
    <xf numFmtId="0" fontId="2" fillId="0" borderId="30" xfId="4" applyBorder="1" applyAlignment="1">
      <alignment horizontal="center" vertical="center" shrinkToFit="1"/>
    </xf>
    <xf numFmtId="0" fontId="2" fillId="0" borderId="81" xfId="4" applyBorder="1" applyAlignment="1">
      <alignment horizontal="center" vertical="center" shrinkToFit="1"/>
    </xf>
    <xf numFmtId="0" fontId="2" fillId="0" borderId="213" xfId="4" applyNumberFormat="1" applyFont="1" applyBorder="1" applyAlignment="1">
      <alignment horizontal="center" vertical="center"/>
    </xf>
    <xf numFmtId="38" fontId="24" fillId="0" borderId="213" xfId="4" applyNumberFormat="1" applyFont="1" applyBorder="1" applyAlignment="1">
      <alignment vertical="center" shrinkToFit="1"/>
    </xf>
    <xf numFmtId="0" fontId="24" fillId="0" borderId="112" xfId="4" applyFont="1" applyBorder="1" applyAlignment="1">
      <alignment vertical="center" shrinkToFit="1"/>
    </xf>
    <xf numFmtId="0" fontId="2" fillId="0" borderId="95" xfId="4" applyBorder="1" applyAlignment="1">
      <alignment horizontal="center" vertical="center"/>
    </xf>
    <xf numFmtId="0" fontId="2" fillId="0" borderId="111" xfId="4" applyBorder="1" applyAlignment="1">
      <alignment horizontal="center" vertical="center"/>
    </xf>
    <xf numFmtId="0" fontId="2" fillId="0" borderId="5" xfId="4" applyBorder="1" applyAlignment="1">
      <alignment horizontal="center" vertical="center"/>
    </xf>
    <xf numFmtId="0" fontId="2" fillId="0" borderId="95" xfId="4" applyBorder="1" applyAlignment="1">
      <alignment horizontal="center" vertical="center" wrapText="1" shrinkToFit="1"/>
    </xf>
    <xf numFmtId="0" fontId="2" fillId="0" borderId="111" xfId="4" applyBorder="1" applyAlignment="1">
      <alignment horizontal="center" vertical="center" shrinkToFit="1"/>
    </xf>
    <xf numFmtId="0" fontId="2" fillId="0" borderId="5" xfId="4" applyBorder="1" applyAlignment="1">
      <alignment horizontal="center" vertical="center" shrinkToFit="1"/>
    </xf>
    <xf numFmtId="0" fontId="2" fillId="0" borderId="21" xfId="4" applyBorder="1" applyAlignment="1">
      <alignment horizontal="center" vertical="center" shrinkToFit="1"/>
    </xf>
    <xf numFmtId="38" fontId="23" fillId="0" borderId="83" xfId="4" applyNumberFormat="1" applyFont="1" applyBorder="1" applyAlignment="1">
      <alignment horizontal="center" vertical="center" shrinkToFit="1"/>
    </xf>
    <xf numFmtId="38" fontId="23" fillId="0" borderId="86" xfId="4" applyNumberFormat="1" applyFont="1" applyBorder="1" applyAlignment="1">
      <alignment horizontal="center" vertical="center" shrinkToFit="1"/>
    </xf>
    <xf numFmtId="38" fontId="23" fillId="0" borderId="85" xfId="4" applyNumberFormat="1" applyFont="1" applyBorder="1" applyAlignment="1">
      <alignment horizontal="center" vertical="center" shrinkToFit="1"/>
    </xf>
    <xf numFmtId="0" fontId="20" fillId="0" borderId="82" xfId="4" applyFont="1" applyBorder="1" applyAlignment="1">
      <alignment horizontal="center" vertical="center"/>
    </xf>
    <xf numFmtId="0" fontId="20" fillId="0" borderId="86" xfId="4" applyFont="1" applyBorder="1" applyAlignment="1">
      <alignment horizontal="center" vertical="center"/>
    </xf>
    <xf numFmtId="0" fontId="20" fillId="0" borderId="84" xfId="4" applyFont="1" applyBorder="1" applyAlignment="1">
      <alignment horizontal="center" vertical="center"/>
    </xf>
    <xf numFmtId="0" fontId="2" fillId="0" borderId="68" xfId="4" applyBorder="1" applyAlignment="1">
      <alignment horizontal="center" vertical="center" shrinkToFit="1"/>
    </xf>
    <xf numFmtId="0" fontId="2" fillId="0" borderId="31" xfId="4" applyBorder="1" applyAlignment="1">
      <alignment horizontal="center" vertical="center" shrinkToFit="1"/>
    </xf>
    <xf numFmtId="0" fontId="2" fillId="5" borderId="1" xfId="4" applyNumberFormat="1" applyFont="1" applyFill="1" applyBorder="1" applyAlignment="1" applyProtection="1">
      <alignment horizontal="center" vertical="center" shrinkToFit="1"/>
      <protection locked="0"/>
    </xf>
    <xf numFmtId="0" fontId="24" fillId="0" borderId="221" xfId="4" applyFont="1" applyBorder="1" applyAlignment="1">
      <alignment horizontal="center" vertical="center" wrapText="1"/>
    </xf>
    <xf numFmtId="0" fontId="24" fillId="0" borderId="222" xfId="4" applyFont="1" applyBorder="1" applyAlignment="1">
      <alignment horizontal="center" vertical="center"/>
    </xf>
    <xf numFmtId="38" fontId="24" fillId="0" borderId="1" xfId="4" applyNumberFormat="1" applyFont="1" applyBorder="1" applyAlignment="1">
      <alignment vertical="center" shrinkToFit="1"/>
    </xf>
    <xf numFmtId="0" fontId="24" fillId="0" borderId="219" xfId="4" applyFont="1" applyBorder="1" applyAlignment="1">
      <alignment vertical="center" shrinkToFit="1"/>
    </xf>
    <xf numFmtId="38" fontId="24" fillId="0" borderId="6" xfId="4" applyNumberFormat="1" applyFont="1" applyBorder="1" applyAlignment="1">
      <alignment vertical="center" shrinkToFit="1"/>
    </xf>
    <xf numFmtId="0" fontId="24" fillId="0" borderId="172" xfId="4" applyFont="1" applyBorder="1" applyAlignment="1">
      <alignment vertical="center" shrinkToFit="1"/>
    </xf>
    <xf numFmtId="38" fontId="24" fillId="0" borderId="36" xfId="4" applyNumberFormat="1" applyFont="1" applyBorder="1" applyAlignment="1">
      <alignment vertical="center" shrinkToFit="1"/>
    </xf>
    <xf numFmtId="0" fontId="24" fillId="0" borderId="35" xfId="4" applyFont="1" applyBorder="1" applyAlignment="1">
      <alignment vertical="center" shrinkToFit="1"/>
    </xf>
    <xf numFmtId="38" fontId="24" fillId="0" borderId="5" xfId="4" applyNumberFormat="1" applyFont="1" applyBorder="1" applyAlignment="1">
      <alignment vertical="center" shrinkToFit="1"/>
    </xf>
    <xf numFmtId="0" fontId="24" fillId="0" borderId="168" xfId="4" applyFont="1" applyBorder="1" applyAlignment="1">
      <alignment vertical="center" shrinkToFit="1"/>
    </xf>
    <xf numFmtId="0" fontId="2" fillId="0" borderId="5" xfId="4" applyFont="1" applyBorder="1" applyAlignment="1">
      <alignment horizontal="center" vertical="center"/>
    </xf>
    <xf numFmtId="0" fontId="2" fillId="0" borderId="168" xfId="4" applyFont="1" applyBorder="1" applyAlignment="1">
      <alignment horizontal="center" vertical="center"/>
    </xf>
    <xf numFmtId="0" fontId="15" fillId="0" borderId="82" xfId="4" applyFont="1" applyBorder="1" applyAlignment="1">
      <alignment horizontal="center" vertical="center"/>
    </xf>
    <xf numFmtId="0" fontId="15" fillId="0" borderId="85" xfId="4" applyFont="1" applyBorder="1" applyAlignment="1">
      <alignment horizontal="center" vertical="center"/>
    </xf>
    <xf numFmtId="49" fontId="33" fillId="0" borderId="82" xfId="0" applyNumberFormat="1" applyFont="1" applyBorder="1" applyAlignment="1">
      <alignment horizontal="left" vertical="center"/>
    </xf>
    <xf numFmtId="0" fontId="33" fillId="0" borderId="86" xfId="0" applyNumberFormat="1" applyFont="1" applyBorder="1" applyAlignment="1">
      <alignment horizontal="left" vertical="center"/>
    </xf>
    <xf numFmtId="0" fontId="33" fillId="0" borderId="85" xfId="0" applyNumberFormat="1" applyFont="1" applyBorder="1" applyAlignment="1">
      <alignment horizontal="left" vertical="center"/>
    </xf>
    <xf numFmtId="49" fontId="16" fillId="0" borderId="68" xfId="4" applyNumberFormat="1" applyFont="1" applyFill="1" applyBorder="1" applyAlignment="1" applyProtection="1">
      <alignment horizontal="center"/>
    </xf>
    <xf numFmtId="49" fontId="16" fillId="0" borderId="31" xfId="4" applyNumberFormat="1" applyFont="1" applyFill="1" applyBorder="1" applyAlignment="1" applyProtection="1">
      <alignment horizontal="center"/>
    </xf>
    <xf numFmtId="0" fontId="2" fillId="0" borderId="68" xfId="4" applyFill="1" applyBorder="1" applyAlignment="1">
      <alignment horizontal="center" vertical="center" shrinkToFit="1"/>
    </xf>
    <xf numFmtId="0" fontId="2" fillId="0" borderId="31" xfId="4" applyFill="1" applyBorder="1" applyAlignment="1">
      <alignment horizontal="center" vertical="center" shrinkToFit="1"/>
    </xf>
    <xf numFmtId="1" fontId="16" fillId="0" borderId="30" xfId="4" applyNumberFormat="1" applyFont="1" applyFill="1" applyBorder="1" applyAlignment="1" applyProtection="1">
      <alignment horizontal="center" vertical="center"/>
    </xf>
    <xf numFmtId="1" fontId="16" fillId="0" borderId="81" xfId="4" applyNumberFormat="1" applyFont="1" applyFill="1" applyBorder="1" applyAlignment="1" applyProtection="1">
      <alignment horizontal="center" vertical="center"/>
    </xf>
    <xf numFmtId="1" fontId="59" fillId="3" borderId="30" xfId="4" applyNumberFormat="1" applyFont="1" applyFill="1" applyBorder="1" applyAlignment="1" applyProtection="1">
      <alignment horizontal="center" vertical="center" shrinkToFit="1"/>
    </xf>
    <xf numFmtId="1" fontId="59" fillId="3" borderId="81" xfId="4" applyNumberFormat="1" applyFont="1" applyFill="1" applyBorder="1" applyAlignment="1" applyProtection="1">
      <alignment horizontal="center" vertical="center" shrinkToFit="1"/>
    </xf>
    <xf numFmtId="1" fontId="16" fillId="0" borderId="67" xfId="4" applyNumberFormat="1" applyFont="1" applyFill="1" applyBorder="1" applyAlignment="1" applyProtection="1">
      <alignment horizontal="center" vertical="center" textRotation="255"/>
    </xf>
    <xf numFmtId="0" fontId="15" fillId="0" borderId="37" xfId="4" applyFont="1" applyFill="1" applyBorder="1" applyAlignment="1">
      <alignment vertical="center" textRotation="255"/>
    </xf>
    <xf numFmtId="0" fontId="15" fillId="0" borderId="86" xfId="4" applyFont="1" applyBorder="1" applyAlignment="1">
      <alignment horizontal="center" vertical="center"/>
    </xf>
    <xf numFmtId="49" fontId="33" fillId="0" borderId="82" xfId="0" applyNumberFormat="1" applyFont="1" applyBorder="1" applyAlignment="1">
      <alignment vertical="center"/>
    </xf>
    <xf numFmtId="0" fontId="33" fillId="0" borderId="86" xfId="0" applyNumberFormat="1" applyFont="1" applyBorder="1" applyAlignment="1">
      <alignment vertical="center"/>
    </xf>
    <xf numFmtId="0" fontId="33" fillId="0" borderId="85" xfId="0" applyNumberFormat="1" applyFont="1" applyBorder="1" applyAlignment="1">
      <alignment vertical="center"/>
    </xf>
    <xf numFmtId="1" fontId="66" fillId="0" borderId="0" xfId="4" applyNumberFormat="1" applyFont="1" applyFill="1" applyBorder="1" applyAlignment="1" applyProtection="1">
      <alignment horizontal="center" vertical="center"/>
    </xf>
    <xf numFmtId="49" fontId="16" fillId="0" borderId="69" xfId="4" applyNumberFormat="1" applyFont="1" applyFill="1" applyBorder="1" applyAlignment="1" applyProtection="1">
      <alignment horizontal="center"/>
    </xf>
    <xf numFmtId="0" fontId="32" fillId="0" borderId="0" xfId="0" applyFont="1" applyAlignment="1">
      <alignment vertical="top" wrapText="1"/>
    </xf>
    <xf numFmtId="0" fontId="0" fillId="0" borderId="0" xfId="0" applyAlignment="1">
      <alignment vertical="top" wrapText="1" shrinkToFi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7">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A286"/>
  <sheetViews>
    <sheetView zoomScaleNormal="100" workbookViewId="0"/>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207" t="s">
        <v>455</v>
      </c>
    </row>
    <row r="2" spans="1:27" ht="24.75" thickBot="1" x14ac:dyDescent="0.2">
      <c r="A2" s="208"/>
      <c r="B2" s="741" t="s">
        <v>716</v>
      </c>
      <c r="C2" s="742"/>
      <c r="D2" s="742"/>
      <c r="E2" s="742"/>
      <c r="F2" s="742"/>
      <c r="G2" s="742"/>
      <c r="H2" s="742"/>
      <c r="I2" s="742"/>
      <c r="J2" s="742"/>
      <c r="K2" s="743" t="s">
        <v>273</v>
      </c>
      <c r="L2" s="743"/>
      <c r="M2" s="743"/>
      <c r="N2" s="743"/>
      <c r="O2" s="743"/>
      <c r="P2" s="743"/>
      <c r="Q2" s="743"/>
      <c r="R2" s="743"/>
      <c r="S2" s="743"/>
      <c r="T2" s="743"/>
      <c r="U2" s="743"/>
      <c r="V2" s="743"/>
      <c r="W2" s="743"/>
      <c r="X2" s="743"/>
      <c r="Y2" s="743"/>
      <c r="Z2" s="744"/>
      <c r="AA2" s="265"/>
    </row>
    <row r="3" spans="1:27" s="601" customFormat="1" ht="5.25" customHeight="1" thickBot="1" x14ac:dyDescent="0.3">
      <c r="A3" s="596"/>
      <c r="B3" s="597"/>
      <c r="C3" s="597"/>
      <c r="D3" s="191"/>
      <c r="E3" s="191"/>
      <c r="F3" s="191"/>
      <c r="G3" s="191"/>
      <c r="H3" s="598"/>
      <c r="I3" s="598"/>
      <c r="J3" s="599"/>
      <c r="K3" s="599"/>
      <c r="L3" s="599"/>
      <c r="M3" s="599"/>
      <c r="N3" s="599"/>
      <c r="O3" s="599"/>
      <c r="P3" s="598"/>
      <c r="Q3" s="599"/>
      <c r="R3" s="599"/>
      <c r="S3" s="599"/>
      <c r="T3" s="599"/>
      <c r="U3" s="600"/>
    </row>
    <row r="4" spans="1:27" s="192" customFormat="1" ht="14.25" thickTop="1" x14ac:dyDescent="0.15">
      <c r="A4" s="12"/>
      <c r="B4" s="251"/>
      <c r="C4" s="258" t="s">
        <v>358</v>
      </c>
      <c r="D4" s="252"/>
      <c r="E4" s="252"/>
      <c r="F4" s="252"/>
      <c r="G4" s="252"/>
      <c r="H4" s="252"/>
      <c r="I4" s="252"/>
      <c r="J4" s="252"/>
      <c r="K4" s="252"/>
      <c r="L4" s="252"/>
      <c r="M4" s="252"/>
      <c r="N4" s="252"/>
      <c r="O4" s="252"/>
      <c r="P4" s="252"/>
      <c r="Q4" s="252"/>
      <c r="R4" s="252"/>
      <c r="S4" s="252"/>
      <c r="T4" s="252"/>
      <c r="U4" s="252"/>
      <c r="V4" s="252"/>
      <c r="W4" s="252"/>
      <c r="X4" s="252"/>
      <c r="Y4" s="252"/>
      <c r="Z4" s="252"/>
      <c r="AA4" s="253"/>
    </row>
    <row r="5" spans="1:27" s="192" customFormat="1" x14ac:dyDescent="0.15">
      <c r="A5" s="12"/>
      <c r="B5" s="254"/>
      <c r="C5" s="727" t="s">
        <v>360</v>
      </c>
      <c r="D5" s="727"/>
      <c r="E5" s="727"/>
      <c r="F5" s="727"/>
      <c r="G5" s="727"/>
      <c r="H5" s="727"/>
      <c r="I5" s="727"/>
      <c r="J5" s="727"/>
      <c r="K5" s="727"/>
      <c r="L5" s="727"/>
      <c r="M5" s="727"/>
      <c r="N5" s="727"/>
      <c r="O5" s="727"/>
      <c r="P5" s="727"/>
      <c r="Q5" s="727"/>
      <c r="R5" s="727"/>
      <c r="S5" s="727"/>
      <c r="T5" s="727"/>
      <c r="U5" s="727"/>
      <c r="V5" s="727"/>
      <c r="W5" s="727"/>
      <c r="X5" s="727"/>
      <c r="Y5" s="727"/>
      <c r="Z5" s="727"/>
      <c r="AA5" s="728"/>
    </row>
    <row r="6" spans="1:27" s="192" customFormat="1" ht="14.25" thickBot="1" x14ac:dyDescent="0.2">
      <c r="A6" s="12"/>
      <c r="B6" s="255"/>
      <c r="C6" s="259" t="s">
        <v>357</v>
      </c>
      <c r="D6" s="256"/>
      <c r="E6" s="256"/>
      <c r="F6" s="256"/>
      <c r="G6" s="256"/>
      <c r="H6" s="256"/>
      <c r="I6" s="256"/>
      <c r="J6" s="256"/>
      <c r="K6" s="256"/>
      <c r="L6" s="256"/>
      <c r="M6" s="256"/>
      <c r="N6" s="256"/>
      <c r="O6" s="256"/>
      <c r="P6" s="256"/>
      <c r="Q6" s="256"/>
      <c r="R6" s="256"/>
      <c r="S6" s="256"/>
      <c r="T6" s="256"/>
      <c r="U6" s="256"/>
      <c r="V6" s="256"/>
      <c r="W6" s="256"/>
      <c r="X6" s="256"/>
      <c r="Y6" s="256"/>
      <c r="Z6" s="256"/>
      <c r="AA6" s="257"/>
    </row>
    <row r="7" spans="1:27" s="192" customFormat="1" ht="8.25" customHeight="1" thickTop="1" x14ac:dyDescent="0.15">
      <c r="A7" s="12"/>
      <c r="B7" s="263"/>
      <c r="C7" s="264"/>
      <c r="D7" s="263"/>
      <c r="E7" s="263"/>
      <c r="F7" s="263"/>
      <c r="G7" s="263"/>
      <c r="H7" s="263"/>
      <c r="I7" s="263"/>
      <c r="J7" s="263"/>
      <c r="K7" s="263"/>
      <c r="L7" s="263"/>
      <c r="M7" s="263"/>
      <c r="N7" s="263"/>
      <c r="O7" s="263"/>
      <c r="P7" s="263"/>
      <c r="Q7" s="263"/>
      <c r="R7" s="263"/>
      <c r="S7" s="263"/>
      <c r="T7" s="263"/>
      <c r="U7" s="263"/>
      <c r="V7" s="263"/>
      <c r="W7" s="263"/>
      <c r="X7" s="263"/>
      <c r="Y7" s="263"/>
      <c r="Z7" s="263"/>
      <c r="AA7" s="263"/>
    </row>
    <row r="8" spans="1:27" ht="13.5" customHeight="1" x14ac:dyDescent="0.15">
      <c r="A8" s="11" t="s">
        <v>605</v>
      </c>
      <c r="B8" s="516" t="s">
        <v>274</v>
      </c>
      <c r="C8" s="204"/>
      <c r="D8" s="1"/>
      <c r="E8" s="1"/>
      <c r="F8" s="1"/>
      <c r="G8" s="1"/>
      <c r="H8" s="2"/>
      <c r="I8" s="2"/>
      <c r="J8" s="3"/>
      <c r="K8" s="3"/>
      <c r="L8" s="3"/>
      <c r="M8" s="3"/>
      <c r="N8" s="3"/>
      <c r="O8" s="3"/>
      <c r="P8" s="2"/>
      <c r="Q8" s="3"/>
      <c r="R8" s="3"/>
      <c r="S8" s="3"/>
      <c r="T8" s="3"/>
      <c r="U8" s="4"/>
    </row>
    <row r="9" spans="1:27" ht="5.25" customHeight="1" x14ac:dyDescent="0.15">
      <c r="A9" s="32"/>
      <c r="B9" s="32"/>
      <c r="C9" s="32"/>
      <c r="D9" s="1"/>
      <c r="E9" s="1"/>
      <c r="F9" s="1"/>
      <c r="G9" s="1"/>
      <c r="H9" s="2"/>
      <c r="I9" s="2"/>
      <c r="J9" s="3"/>
      <c r="K9" s="3"/>
      <c r="L9" s="3"/>
      <c r="M9" s="3"/>
      <c r="N9" s="3"/>
      <c r="O9" s="3"/>
      <c r="P9" s="2"/>
      <c r="Q9" s="3"/>
      <c r="R9" s="3"/>
      <c r="S9" s="3"/>
      <c r="T9" s="3"/>
      <c r="U9" s="4"/>
    </row>
    <row r="10" spans="1:27" ht="13.5" customHeight="1" x14ac:dyDescent="0.15">
      <c r="A10" s="32"/>
      <c r="B10" s="11" t="s">
        <v>606</v>
      </c>
      <c r="C10" s="211" t="s">
        <v>743</v>
      </c>
      <c r="D10" s="215"/>
      <c r="E10" s="211"/>
      <c r="F10" s="211"/>
      <c r="G10" s="211"/>
      <c r="H10" s="218"/>
      <c r="I10" s="218"/>
      <c r="J10" s="219"/>
      <c r="K10" s="219"/>
      <c r="L10" s="219"/>
      <c r="M10" s="219"/>
      <c r="N10" s="219"/>
      <c r="O10" s="219"/>
      <c r="P10" s="218"/>
      <c r="Q10" s="219"/>
      <c r="R10" s="219"/>
      <c r="S10" s="219"/>
      <c r="T10" s="219"/>
      <c r="U10" s="220"/>
      <c r="V10" s="215"/>
      <c r="W10" s="215"/>
      <c r="X10" s="215"/>
      <c r="Y10" s="215"/>
      <c r="Z10" s="215"/>
      <c r="AA10" s="215"/>
    </row>
    <row r="11" spans="1:27" ht="13.5" customHeight="1" x14ac:dyDescent="0.15">
      <c r="A11" s="32"/>
      <c r="B11" s="11" t="s">
        <v>607</v>
      </c>
      <c r="C11" s="221" t="s">
        <v>608</v>
      </c>
      <c r="D11" s="211" t="s">
        <v>456</v>
      </c>
      <c r="E11" s="211"/>
      <c r="F11" s="211"/>
      <c r="G11" s="211"/>
      <c r="H11" s="218"/>
      <c r="I11" s="218"/>
      <c r="J11" s="219"/>
      <c r="K11" s="219"/>
      <c r="L11" s="219"/>
      <c r="M11" s="219"/>
      <c r="N11" s="219"/>
      <c r="O11" s="219"/>
      <c r="P11" s="218"/>
      <c r="Q11" s="219"/>
      <c r="R11" s="219"/>
      <c r="S11" s="219"/>
      <c r="T11" s="219"/>
      <c r="U11" s="220"/>
      <c r="V11" s="215"/>
      <c r="W11" s="215"/>
      <c r="X11" s="215"/>
      <c r="Y11" s="215"/>
      <c r="Z11" s="215"/>
      <c r="AA11" s="215"/>
    </row>
    <row r="12" spans="1:27" ht="13.5" customHeight="1" x14ac:dyDescent="0.15">
      <c r="A12" s="32"/>
      <c r="B12" s="11"/>
      <c r="C12" s="221"/>
      <c r="D12" s="616" t="s">
        <v>703</v>
      </c>
      <c r="E12" s="616"/>
      <c r="F12" s="616"/>
      <c r="G12" s="616"/>
      <c r="H12" s="616"/>
      <c r="I12" s="616"/>
      <c r="J12" s="616"/>
      <c r="K12" s="616"/>
      <c r="L12" s="616"/>
      <c r="M12" s="616"/>
      <c r="N12" s="616"/>
      <c r="O12" s="616"/>
      <c r="P12" s="616"/>
      <c r="Q12" s="616"/>
      <c r="R12" s="616"/>
      <c r="S12" s="616"/>
      <c r="T12" s="616"/>
      <c r="U12" s="616"/>
      <c r="V12" s="616"/>
      <c r="W12" s="616"/>
      <c r="X12" s="616"/>
      <c r="Y12" s="616"/>
      <c r="Z12" s="616"/>
      <c r="AA12" s="616"/>
    </row>
    <row r="13" spans="1:27" ht="13.5" customHeight="1" x14ac:dyDescent="0.15">
      <c r="A13" s="32"/>
      <c r="B13" s="11"/>
      <c r="C13" s="221"/>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row>
    <row r="14" spans="1:27" ht="13.5" customHeight="1" x14ac:dyDescent="0.15">
      <c r="A14" s="32"/>
      <c r="B14" s="11"/>
      <c r="C14" s="221"/>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616"/>
    </row>
    <row r="15" spans="1:27" ht="13.5" customHeight="1" x14ac:dyDescent="0.15">
      <c r="A15" s="32"/>
      <c r="B15" s="11"/>
      <c r="C15" s="221"/>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row>
    <row r="16" spans="1:27" ht="13.5" customHeight="1" x14ac:dyDescent="0.15">
      <c r="A16" s="32"/>
      <c r="B16" s="11"/>
      <c r="C16" s="221"/>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row>
    <row r="17" spans="1:27" ht="13.5" customHeight="1" x14ac:dyDescent="0.15">
      <c r="A17" s="32"/>
      <c r="B17" s="11"/>
      <c r="C17" s="221"/>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row>
    <row r="18" spans="1:27" ht="13.5" customHeight="1" x14ac:dyDescent="0.15">
      <c r="A18" s="32"/>
      <c r="B18" s="11"/>
      <c r="C18" s="221"/>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row>
    <row r="19" spans="1:27" ht="13.5" customHeight="1" thickBot="1" x14ac:dyDescent="0.2">
      <c r="A19" s="32"/>
      <c r="B19" s="11"/>
      <c r="C19" s="221"/>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row>
    <row r="20" spans="1:27" ht="27" customHeight="1" thickBot="1" x14ac:dyDescent="0.2">
      <c r="A20" s="32"/>
      <c r="B20" s="32"/>
      <c r="C20" s="32"/>
      <c r="D20" s="729" t="s">
        <v>609</v>
      </c>
      <c r="E20" s="730"/>
      <c r="F20" s="731"/>
      <c r="G20" s="199"/>
      <c r="H20" s="210" t="s">
        <v>610</v>
      </c>
      <c r="I20" s="200"/>
      <c r="J20" s="200"/>
      <c r="K20" s="200"/>
      <c r="L20" s="200"/>
      <c r="M20" s="200"/>
      <c r="N20" s="200"/>
      <c r="O20" s="201"/>
      <c r="P20" s="200"/>
      <c r="Q20" s="200"/>
      <c r="R20" s="200"/>
      <c r="S20" s="200"/>
      <c r="T20" s="202"/>
      <c r="U20" s="203"/>
    </row>
    <row r="21" spans="1:27" ht="13.5" customHeight="1" x14ac:dyDescent="0.15">
      <c r="A21" s="32"/>
      <c r="B21" s="32"/>
      <c r="C21" s="32" t="s">
        <v>611</v>
      </c>
      <c r="D21" s="644" t="s">
        <v>573</v>
      </c>
      <c r="E21" s="644"/>
      <c r="F21" s="644"/>
      <c r="G21" s="644"/>
      <c r="H21" s="644"/>
      <c r="I21" s="644"/>
      <c r="J21" s="644"/>
      <c r="K21" s="644"/>
      <c r="L21" s="644"/>
      <c r="M21" s="644"/>
      <c r="N21" s="644"/>
      <c r="O21" s="644"/>
      <c r="P21" s="644"/>
      <c r="Q21" s="644"/>
      <c r="R21" s="644"/>
      <c r="S21" s="644"/>
      <c r="T21" s="644"/>
      <c r="U21" s="644"/>
      <c r="V21" s="644"/>
      <c r="W21" s="644"/>
      <c r="X21" s="644"/>
      <c r="Y21" s="644"/>
      <c r="Z21" s="644"/>
      <c r="AA21" s="644"/>
    </row>
    <row r="22" spans="1:27" ht="13.5" customHeight="1" x14ac:dyDescent="0.15">
      <c r="A22" s="32"/>
      <c r="B22" s="32"/>
      <c r="C22" s="32"/>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row>
    <row r="23" spans="1:27" ht="13.5" customHeight="1" x14ac:dyDescent="0.15">
      <c r="A23" s="32"/>
      <c r="B23" s="32"/>
      <c r="C23" s="32"/>
      <c r="D23" s="644"/>
      <c r="E23" s="644"/>
      <c r="F23" s="644"/>
      <c r="G23" s="644"/>
      <c r="H23" s="644"/>
      <c r="I23" s="644"/>
      <c r="J23" s="644"/>
      <c r="K23" s="644"/>
      <c r="L23" s="644"/>
      <c r="M23" s="644"/>
      <c r="N23" s="644"/>
      <c r="O23" s="644"/>
      <c r="P23" s="644"/>
      <c r="Q23" s="644"/>
      <c r="R23" s="644"/>
      <c r="S23" s="644"/>
      <c r="T23" s="644"/>
      <c r="U23" s="644"/>
      <c r="V23" s="644"/>
      <c r="W23" s="644"/>
      <c r="X23" s="644"/>
      <c r="Y23" s="644"/>
      <c r="Z23" s="644"/>
      <c r="AA23" s="644"/>
    </row>
    <row r="24" spans="1:27" ht="13.5" customHeight="1" x14ac:dyDescent="0.15">
      <c r="A24" s="32"/>
      <c r="B24" s="32"/>
      <c r="C24" s="32"/>
      <c r="D24" s="330" t="s">
        <v>366</v>
      </c>
      <c r="E24" s="329"/>
      <c r="F24" s="329"/>
      <c r="G24" s="329"/>
      <c r="H24" s="329"/>
      <c r="I24" s="329"/>
      <c r="J24" s="329"/>
      <c r="K24" s="329"/>
      <c r="L24" s="329"/>
      <c r="M24" s="329"/>
      <c r="N24" s="329"/>
      <c r="O24" s="329"/>
      <c r="P24" s="329"/>
      <c r="Q24" s="329"/>
      <c r="R24" s="222"/>
      <c r="S24" s="222"/>
      <c r="T24" s="222"/>
      <c r="U24" s="222"/>
      <c r="V24" s="222"/>
      <c r="W24" s="222"/>
      <c r="X24" s="222"/>
      <c r="Y24" s="222"/>
      <c r="Z24" s="222"/>
      <c r="AA24" s="222"/>
    </row>
    <row r="25" spans="1:27" ht="13.5" customHeight="1" thickBot="1" x14ac:dyDescent="0.2">
      <c r="A25" s="32"/>
      <c r="B25" s="32"/>
      <c r="C25" s="32"/>
      <c r="D25" s="222" t="s">
        <v>457</v>
      </c>
      <c r="E25" s="222"/>
      <c r="F25" s="222"/>
      <c r="G25" s="222"/>
      <c r="H25" s="222"/>
      <c r="I25" s="222"/>
      <c r="J25" s="222"/>
      <c r="K25" s="222"/>
      <c r="L25" s="222"/>
      <c r="M25" s="222"/>
      <c r="N25" s="222"/>
      <c r="O25" s="222"/>
      <c r="P25" s="222"/>
      <c r="Q25" s="222"/>
      <c r="R25" s="222"/>
      <c r="S25" s="222"/>
      <c r="T25" s="222"/>
      <c r="U25" s="222"/>
      <c r="V25" s="222"/>
      <c r="W25" s="222"/>
      <c r="X25" s="222"/>
      <c r="Y25" s="222"/>
      <c r="Z25" s="222"/>
      <c r="AA25" s="222"/>
    </row>
    <row r="26" spans="1:27" ht="18" customHeight="1" x14ac:dyDescent="0.15">
      <c r="A26" s="32"/>
      <c r="B26" s="32"/>
      <c r="C26" s="32"/>
      <c r="D26" s="732" t="s">
        <v>281</v>
      </c>
      <c r="E26" s="733"/>
      <c r="F26" s="734"/>
      <c r="G26" s="179"/>
      <c r="H26" s="206" t="s">
        <v>612</v>
      </c>
      <c r="I26" s="206" t="s">
        <v>613</v>
      </c>
      <c r="J26" s="206"/>
      <c r="K26" s="195"/>
      <c r="L26" s="195"/>
      <c r="M26" s="195"/>
      <c r="N26" s="195"/>
      <c r="O26" s="188"/>
      <c r="P26" s="188"/>
      <c r="Q26" s="188"/>
      <c r="R26" s="188"/>
      <c r="S26" s="188"/>
      <c r="T26" s="195"/>
      <c r="U26" s="196"/>
      <c r="V26" s="187"/>
      <c r="W26" s="187"/>
      <c r="X26" s="187"/>
      <c r="Y26" s="187"/>
      <c r="AA26" s="187"/>
    </row>
    <row r="27" spans="1:27" ht="13.5" customHeight="1" x14ac:dyDescent="0.15">
      <c r="A27" s="32"/>
      <c r="B27" s="32"/>
      <c r="C27" s="32"/>
      <c r="D27" s="735"/>
      <c r="E27" s="736"/>
      <c r="F27" s="737"/>
      <c r="G27" s="181"/>
      <c r="H27" s="189" t="s">
        <v>275</v>
      </c>
      <c r="I27" s="189"/>
      <c r="J27" s="189"/>
      <c r="K27" s="189"/>
      <c r="L27" s="189"/>
      <c r="M27" s="189"/>
      <c r="N27" s="189"/>
      <c r="O27" s="7"/>
      <c r="P27" s="7"/>
      <c r="Q27" s="7"/>
      <c r="R27" s="7"/>
      <c r="S27" s="7"/>
      <c r="T27" s="189"/>
      <c r="U27" s="197"/>
      <c r="V27" s="187"/>
      <c r="W27" s="187"/>
      <c r="X27" s="187"/>
      <c r="Y27" s="187"/>
      <c r="AA27" s="187"/>
    </row>
    <row r="28" spans="1:27" ht="13.5" customHeight="1" x14ac:dyDescent="0.15">
      <c r="A28" s="32"/>
      <c r="B28" s="32"/>
      <c r="C28" s="32"/>
      <c r="D28" s="735"/>
      <c r="E28" s="736"/>
      <c r="F28" s="737"/>
      <c r="G28" s="181"/>
      <c r="H28" s="189"/>
      <c r="I28" s="189" t="s">
        <v>276</v>
      </c>
      <c r="J28" s="189"/>
      <c r="K28" s="189"/>
      <c r="L28" s="189"/>
      <c r="M28" s="189"/>
      <c r="N28" s="189"/>
      <c r="O28" s="7"/>
      <c r="P28" s="7"/>
      <c r="Q28" s="7"/>
      <c r="R28" s="7"/>
      <c r="S28" s="7"/>
      <c r="T28" s="189"/>
      <c r="U28" s="197"/>
      <c r="V28" s="187"/>
      <c r="W28" s="187"/>
      <c r="X28" s="187"/>
      <c r="Y28" s="187"/>
      <c r="AA28" s="187"/>
    </row>
    <row r="29" spans="1:27" ht="13.5" customHeight="1" x14ac:dyDescent="0.15">
      <c r="A29" s="32"/>
      <c r="B29" s="32"/>
      <c r="C29" s="32"/>
      <c r="D29" s="735"/>
      <c r="E29" s="736"/>
      <c r="F29" s="737"/>
      <c r="G29" s="181"/>
      <c r="H29" s="189" t="s">
        <v>283</v>
      </c>
      <c r="I29" s="189"/>
      <c r="J29" s="189"/>
      <c r="K29" s="189"/>
      <c r="L29" s="189"/>
      <c r="M29" s="189"/>
      <c r="N29" s="189"/>
      <c r="O29" s="7"/>
      <c r="P29" s="7"/>
      <c r="Q29" s="7"/>
      <c r="R29" s="7"/>
      <c r="S29" s="7"/>
      <c r="T29" s="189"/>
      <c r="U29" s="197"/>
      <c r="V29" s="187"/>
      <c r="W29" s="187"/>
      <c r="X29" s="187"/>
      <c r="Y29" s="187"/>
      <c r="AA29" s="187"/>
    </row>
    <row r="30" spans="1:27" ht="18" customHeight="1" thickBot="1" x14ac:dyDescent="0.2">
      <c r="A30" s="32"/>
      <c r="B30" s="32"/>
      <c r="C30" s="32"/>
      <c r="D30" s="738"/>
      <c r="E30" s="739"/>
      <c r="F30" s="740"/>
      <c r="G30" s="182"/>
      <c r="H30" s="205" t="s">
        <v>614</v>
      </c>
      <c r="I30" s="190"/>
      <c r="J30" s="190"/>
      <c r="K30" s="190"/>
      <c r="L30" s="190"/>
      <c r="M30" s="190"/>
      <c r="N30" s="190"/>
      <c r="O30" s="193"/>
      <c r="P30" s="193"/>
      <c r="Q30" s="193"/>
      <c r="R30" s="193"/>
      <c r="S30" s="193"/>
      <c r="T30" s="190"/>
      <c r="U30" s="198"/>
      <c r="V30" s="187"/>
      <c r="W30" s="187"/>
      <c r="X30" s="187"/>
      <c r="Y30" s="187"/>
      <c r="AA30" s="187"/>
    </row>
    <row r="31" spans="1:27" ht="13.5" customHeight="1" x14ac:dyDescent="0.15">
      <c r="A31" s="32"/>
      <c r="B31" s="11" t="s">
        <v>615</v>
      </c>
      <c r="C31" s="644" t="s">
        <v>458</v>
      </c>
      <c r="D31" s="644"/>
      <c r="E31" s="644"/>
      <c r="F31" s="644"/>
      <c r="G31" s="644"/>
      <c r="H31" s="644"/>
      <c r="I31" s="644"/>
      <c r="J31" s="644"/>
      <c r="K31" s="644"/>
      <c r="L31" s="644"/>
      <c r="M31" s="644"/>
      <c r="N31" s="644"/>
      <c r="O31" s="644"/>
      <c r="P31" s="644"/>
      <c r="Q31" s="644"/>
      <c r="R31" s="644"/>
      <c r="S31" s="644"/>
      <c r="T31" s="644"/>
      <c r="U31" s="644"/>
      <c r="V31" s="644"/>
      <c r="W31" s="644"/>
      <c r="X31" s="644"/>
      <c r="Y31" s="644"/>
      <c r="Z31" s="644"/>
      <c r="AA31" s="644"/>
    </row>
    <row r="32" spans="1:27" ht="13.5" customHeight="1" x14ac:dyDescent="0.15">
      <c r="A32" s="32"/>
      <c r="B32" s="32"/>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4"/>
      <c r="AA32" s="644"/>
    </row>
    <row r="33" spans="1:27" ht="13.5" customHeight="1" thickBot="1" x14ac:dyDescent="0.2">
      <c r="A33" s="32"/>
      <c r="B33" s="32"/>
      <c r="C33" s="223" t="s">
        <v>300</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row>
    <row r="34" spans="1:27" ht="13.5" customHeight="1" x14ac:dyDescent="0.15">
      <c r="A34" s="32"/>
      <c r="B34" s="32"/>
      <c r="C34" s="32"/>
      <c r="D34" s="707" t="s">
        <v>280</v>
      </c>
      <c r="E34" s="708"/>
      <c r="F34" s="709"/>
      <c r="G34" s="179"/>
      <c r="H34" s="195" t="s">
        <v>277</v>
      </c>
      <c r="I34" s="195"/>
      <c r="J34" s="195"/>
      <c r="K34" s="195" t="s">
        <v>278</v>
      </c>
      <c r="L34" s="195"/>
      <c r="M34" s="188"/>
      <c r="N34" s="188"/>
      <c r="O34" s="188"/>
      <c r="P34" s="188"/>
      <c r="Q34" s="188"/>
      <c r="R34" s="188"/>
      <c r="S34" s="188"/>
      <c r="T34" s="195"/>
      <c r="U34" s="196"/>
      <c r="V34" s="187"/>
      <c r="W34" s="187"/>
      <c r="X34" s="187"/>
      <c r="Y34" s="187"/>
      <c r="Z34" s="187"/>
    </row>
    <row r="35" spans="1:27" ht="13.5" customHeight="1" x14ac:dyDescent="0.15">
      <c r="A35" s="32"/>
      <c r="B35" s="32"/>
      <c r="C35" s="32"/>
      <c r="D35" s="710"/>
      <c r="E35" s="711"/>
      <c r="F35" s="712"/>
      <c r="G35" s="181"/>
      <c r="H35" s="189"/>
      <c r="I35" s="189"/>
      <c r="J35" s="341" t="s">
        <v>374</v>
      </c>
      <c r="K35" s="189" t="s">
        <v>368</v>
      </c>
      <c r="L35" s="189"/>
      <c r="M35" s="7"/>
      <c r="N35" s="7"/>
      <c r="O35" s="7"/>
      <c r="P35" s="7"/>
      <c r="Q35" s="7"/>
      <c r="R35" s="7"/>
      <c r="S35" s="7"/>
      <c r="T35" s="189"/>
      <c r="U35" s="197"/>
      <c r="V35" s="187"/>
      <c r="W35" s="187"/>
      <c r="X35" s="187"/>
      <c r="Y35" s="187"/>
      <c r="Z35" s="187"/>
    </row>
    <row r="36" spans="1:27" ht="17.25" customHeight="1" thickBot="1" x14ac:dyDescent="0.2">
      <c r="A36" s="32"/>
      <c r="B36" s="32"/>
      <c r="C36" s="32"/>
      <c r="D36" s="713"/>
      <c r="E36" s="714"/>
      <c r="F36" s="715"/>
      <c r="G36" s="182"/>
      <c r="H36" s="190"/>
      <c r="I36" s="190"/>
      <c r="J36" s="190"/>
      <c r="K36" s="205" t="s">
        <v>279</v>
      </c>
      <c r="L36" s="190"/>
      <c r="M36" s="193"/>
      <c r="N36" s="193"/>
      <c r="O36" s="193"/>
      <c r="P36" s="193"/>
      <c r="Q36" s="193"/>
      <c r="R36" s="193"/>
      <c r="S36" s="193"/>
      <c r="T36" s="190"/>
      <c r="U36" s="198"/>
      <c r="V36" s="187"/>
      <c r="W36" s="187"/>
      <c r="X36" s="187"/>
      <c r="Y36" s="187"/>
      <c r="Z36" s="187"/>
    </row>
    <row r="37" spans="1:27" ht="7.5" customHeight="1" x14ac:dyDescent="0.15">
      <c r="A37" s="32"/>
      <c r="B37" s="32"/>
      <c r="C37" s="32"/>
      <c r="D37" s="1"/>
      <c r="E37" s="7"/>
      <c r="F37" s="7"/>
      <c r="G37" s="7"/>
      <c r="H37" s="7"/>
      <c r="I37" s="7"/>
      <c r="J37" s="7"/>
      <c r="K37" s="7"/>
      <c r="L37" s="7"/>
      <c r="M37" s="7"/>
      <c r="N37" s="7"/>
      <c r="O37" s="7"/>
      <c r="P37" s="7"/>
      <c r="Q37" s="7"/>
      <c r="R37" s="7"/>
      <c r="S37" s="7"/>
      <c r="T37" s="7"/>
      <c r="U37" s="189"/>
      <c r="V37" s="194"/>
      <c r="W37" s="187"/>
      <c r="X37" s="187"/>
      <c r="Y37" s="187"/>
      <c r="Z37" s="187"/>
      <c r="AA37" s="187"/>
    </row>
    <row r="38" spans="1:27" ht="13.5" customHeight="1" x14ac:dyDescent="0.15">
      <c r="A38" s="11" t="s">
        <v>616</v>
      </c>
      <c r="B38" s="516" t="s">
        <v>282</v>
      </c>
      <c r="C38" s="32"/>
      <c r="D38" s="1"/>
      <c r="E38" s="1"/>
      <c r="F38" s="1"/>
      <c r="G38" s="1"/>
      <c r="H38" s="1"/>
      <c r="I38" s="1"/>
      <c r="J38" s="1"/>
      <c r="K38" s="1"/>
      <c r="L38" s="1"/>
      <c r="M38" s="1"/>
      <c r="N38" s="1"/>
      <c r="O38" s="1"/>
      <c r="P38" s="1"/>
      <c r="Q38" s="1"/>
      <c r="R38" s="1"/>
      <c r="S38" s="1"/>
      <c r="T38" s="1"/>
      <c r="U38" s="186"/>
      <c r="V38" s="187"/>
      <c r="W38" s="187"/>
      <c r="X38" s="187"/>
      <c r="Y38" s="187"/>
      <c r="Z38" s="187"/>
      <c r="AA38" s="187"/>
    </row>
    <row r="39" spans="1:27" ht="7.5" customHeight="1" x14ac:dyDescent="0.15">
      <c r="A39" s="11"/>
      <c r="B39" s="32"/>
      <c r="C39" s="32"/>
      <c r="D39" s="1"/>
      <c r="E39" s="1"/>
      <c r="F39" s="1"/>
      <c r="G39" s="1"/>
      <c r="H39" s="1"/>
      <c r="I39" s="1"/>
      <c r="J39" s="1"/>
      <c r="K39" s="1"/>
      <c r="L39" s="1"/>
      <c r="M39" s="1"/>
      <c r="N39" s="1"/>
      <c r="O39" s="1"/>
      <c r="P39" s="1"/>
      <c r="Q39" s="1"/>
      <c r="R39" s="1"/>
      <c r="S39" s="1"/>
      <c r="T39" s="1"/>
      <c r="U39" s="186"/>
      <c r="V39" s="187"/>
      <c r="W39" s="187"/>
      <c r="X39" s="187"/>
      <c r="Y39" s="187"/>
      <c r="Z39" s="187"/>
      <c r="AA39" s="187"/>
    </row>
    <row r="40" spans="1:27" ht="15" customHeight="1" x14ac:dyDescent="0.15">
      <c r="A40" s="11"/>
      <c r="B40" s="716" t="s">
        <v>542</v>
      </c>
      <c r="C40" s="716"/>
      <c r="D40" s="716"/>
      <c r="E40" s="716"/>
      <c r="F40" s="716"/>
      <c r="G40" s="716"/>
      <c r="H40" s="716"/>
      <c r="I40" s="716"/>
      <c r="J40" s="716"/>
      <c r="K40" s="716"/>
      <c r="L40" s="716"/>
      <c r="M40" s="716"/>
      <c r="N40" s="716"/>
      <c r="O40" s="716"/>
      <c r="P40" s="716"/>
      <c r="Q40" s="716"/>
      <c r="R40" s="716"/>
      <c r="S40" s="716"/>
      <c r="T40" s="716"/>
      <c r="U40" s="716"/>
      <c r="V40" s="716"/>
      <c r="W40" s="716"/>
      <c r="X40" s="716"/>
      <c r="Y40" s="716"/>
      <c r="Z40" s="716"/>
      <c r="AA40" s="716"/>
    </row>
    <row r="41" spans="1:27" ht="15" customHeight="1" x14ac:dyDescent="0.15">
      <c r="A41" s="11"/>
      <c r="B41" s="716"/>
      <c r="C41" s="716"/>
      <c r="D41" s="716"/>
      <c r="E41" s="716"/>
      <c r="F41" s="716"/>
      <c r="G41" s="716"/>
      <c r="H41" s="716"/>
      <c r="I41" s="716"/>
      <c r="J41" s="716"/>
      <c r="K41" s="716"/>
      <c r="L41" s="716"/>
      <c r="M41" s="716"/>
      <c r="N41" s="716"/>
      <c r="O41" s="716"/>
      <c r="P41" s="716"/>
      <c r="Q41" s="716"/>
      <c r="R41" s="716"/>
      <c r="S41" s="716"/>
      <c r="T41" s="716"/>
      <c r="U41" s="716"/>
      <c r="V41" s="716"/>
      <c r="W41" s="716"/>
      <c r="X41" s="716"/>
      <c r="Y41" s="716"/>
      <c r="Z41" s="716"/>
      <c r="AA41" s="716"/>
    </row>
    <row r="42" spans="1:27" ht="15" customHeight="1" x14ac:dyDescent="0.15">
      <c r="A42" s="11"/>
      <c r="B42" s="716"/>
      <c r="C42" s="716"/>
      <c r="D42" s="716"/>
      <c r="E42" s="716"/>
      <c r="F42" s="716"/>
      <c r="G42" s="716"/>
      <c r="H42" s="716"/>
      <c r="I42" s="716"/>
      <c r="J42" s="716"/>
      <c r="K42" s="716"/>
      <c r="L42" s="716"/>
      <c r="M42" s="716"/>
      <c r="N42" s="716"/>
      <c r="O42" s="716"/>
      <c r="P42" s="716"/>
      <c r="Q42" s="716"/>
      <c r="R42" s="716"/>
      <c r="S42" s="716"/>
      <c r="T42" s="716"/>
      <c r="U42" s="716"/>
      <c r="V42" s="716"/>
      <c r="W42" s="716"/>
      <c r="X42" s="716"/>
      <c r="Y42" s="716"/>
      <c r="Z42" s="716"/>
      <c r="AA42" s="716"/>
    </row>
    <row r="43" spans="1:27" ht="7.5" customHeight="1" x14ac:dyDescent="0.15">
      <c r="A43" s="11"/>
      <c r="B43" s="32"/>
      <c r="C43" s="32"/>
      <c r="D43" s="1"/>
      <c r="E43" s="1"/>
      <c r="F43" s="1"/>
      <c r="G43" s="1"/>
      <c r="H43" s="1"/>
      <c r="I43" s="1"/>
      <c r="J43" s="1"/>
      <c r="K43" s="1"/>
      <c r="L43" s="1"/>
      <c r="M43" s="1"/>
      <c r="N43" s="1"/>
      <c r="O43" s="1"/>
      <c r="P43" s="1"/>
      <c r="Q43" s="1"/>
      <c r="R43" s="1"/>
      <c r="S43" s="1"/>
      <c r="T43" s="1"/>
      <c r="U43" s="186"/>
      <c r="V43" s="187"/>
      <c r="W43" s="187"/>
      <c r="X43" s="187"/>
      <c r="Y43" s="187"/>
      <c r="Z43" s="187"/>
      <c r="AA43" s="187"/>
    </row>
    <row r="44" spans="1:27" ht="13.5" customHeight="1" x14ac:dyDescent="0.15">
      <c r="A44" s="11" t="s">
        <v>617</v>
      </c>
      <c r="B44" s="32"/>
      <c r="C44" s="516" t="s">
        <v>286</v>
      </c>
      <c r="D44" s="1"/>
      <c r="E44" s="1"/>
      <c r="F44" s="1"/>
      <c r="G44" s="1"/>
      <c r="H44" s="1"/>
      <c r="I44" s="1"/>
      <c r="J44" s="1"/>
      <c r="K44" s="1"/>
      <c r="L44" s="1"/>
      <c r="M44" s="1"/>
      <c r="N44" s="1"/>
      <c r="O44" s="1"/>
      <c r="P44" s="1"/>
      <c r="Q44" s="1"/>
      <c r="R44" s="1"/>
      <c r="S44" s="1"/>
      <c r="T44" s="1"/>
      <c r="U44" s="186"/>
      <c r="V44" s="187"/>
      <c r="W44" s="187"/>
      <c r="X44" s="187"/>
      <c r="Y44" s="187"/>
      <c r="Z44" s="187"/>
      <c r="AA44" s="187"/>
    </row>
    <row r="45" spans="1:27" ht="7.5" customHeight="1" x14ac:dyDescent="0.15">
      <c r="A45" s="11"/>
      <c r="B45" s="32"/>
      <c r="C45" s="32"/>
      <c r="D45" s="1"/>
      <c r="E45" s="1"/>
      <c r="F45" s="1"/>
      <c r="G45" s="1"/>
      <c r="H45" s="1"/>
      <c r="I45" s="1"/>
      <c r="J45" s="1"/>
      <c r="K45" s="1"/>
      <c r="L45" s="1"/>
      <c r="M45" s="1"/>
      <c r="N45" s="1"/>
      <c r="O45" s="1"/>
      <c r="P45" s="1"/>
      <c r="Q45" s="1"/>
      <c r="R45" s="1"/>
      <c r="S45" s="1"/>
      <c r="T45" s="1"/>
      <c r="U45" s="186"/>
      <c r="V45" s="187"/>
      <c r="W45" s="187"/>
      <c r="X45" s="187"/>
      <c r="Y45" s="187"/>
      <c r="Z45" s="187"/>
      <c r="AA45" s="187"/>
    </row>
    <row r="46" spans="1:27" ht="13.5" customHeight="1" x14ac:dyDescent="0.15">
      <c r="A46" s="11"/>
      <c r="B46" s="11" t="s">
        <v>618</v>
      </c>
      <c r="C46" s="516" t="s">
        <v>459</v>
      </c>
      <c r="D46" s="1"/>
      <c r="E46" s="1"/>
      <c r="F46" s="1"/>
      <c r="G46" s="1"/>
      <c r="H46" s="1"/>
      <c r="I46" s="1"/>
      <c r="J46" s="1"/>
      <c r="K46" s="1"/>
      <c r="L46" s="1"/>
      <c r="M46" s="1"/>
      <c r="N46" s="1"/>
      <c r="O46" s="1"/>
      <c r="P46" s="1"/>
      <c r="Q46" s="1"/>
      <c r="R46" s="1"/>
      <c r="S46" s="1"/>
      <c r="T46" s="1"/>
      <c r="U46" s="186"/>
      <c r="V46" s="187"/>
      <c r="W46" s="187"/>
      <c r="X46" s="187"/>
      <c r="Y46" s="187"/>
      <c r="Z46" s="187"/>
      <c r="AA46" s="187"/>
    </row>
    <row r="47" spans="1:27" s="215" customFormat="1" ht="13.5" customHeight="1" x14ac:dyDescent="0.15">
      <c r="A47" s="221"/>
      <c r="B47" s="440"/>
      <c r="C47" s="440" t="s">
        <v>460</v>
      </c>
      <c r="D47" s="211"/>
      <c r="E47" s="211"/>
      <c r="F47" s="211"/>
      <c r="G47" s="211"/>
      <c r="H47" s="211"/>
      <c r="I47" s="211"/>
      <c r="J47" s="211"/>
      <c r="K47" s="211"/>
      <c r="L47" s="211"/>
      <c r="M47" s="211"/>
      <c r="N47" s="211"/>
      <c r="O47" s="211"/>
      <c r="P47" s="211"/>
      <c r="Q47" s="211"/>
      <c r="R47" s="211"/>
      <c r="S47" s="211"/>
      <c r="T47" s="211"/>
      <c r="U47" s="212"/>
      <c r="V47" s="213"/>
      <c r="W47" s="213"/>
      <c r="X47" s="213"/>
      <c r="Y47" s="213"/>
      <c r="Z47" s="213"/>
      <c r="AA47" s="213"/>
    </row>
    <row r="48" spans="1:27" ht="13.5" customHeight="1" x14ac:dyDescent="0.15">
      <c r="A48" s="11"/>
      <c r="B48" s="11" t="s">
        <v>619</v>
      </c>
      <c r="C48" s="516" t="s">
        <v>286</v>
      </c>
      <c r="D48" s="1"/>
      <c r="E48" s="1"/>
      <c r="F48" s="1"/>
      <c r="G48" s="1"/>
      <c r="H48" s="1"/>
      <c r="I48" s="1"/>
      <c r="J48" s="1"/>
      <c r="K48" s="1"/>
      <c r="L48" s="1"/>
      <c r="M48" s="1"/>
      <c r="N48" s="1"/>
      <c r="O48" s="1"/>
      <c r="P48" s="1"/>
      <c r="Q48" s="1"/>
      <c r="R48" s="1"/>
      <c r="S48" s="1"/>
      <c r="T48" s="1"/>
      <c r="U48" s="186"/>
      <c r="V48" s="187"/>
      <c r="W48" s="187"/>
      <c r="X48" s="187"/>
      <c r="Y48" s="187"/>
      <c r="Z48" s="187"/>
      <c r="AA48" s="187"/>
    </row>
    <row r="49" spans="1:27" s="215" customFormat="1" ht="13.5" customHeight="1" x14ac:dyDescent="0.15">
      <c r="A49" s="221"/>
      <c r="B49" s="440"/>
      <c r="C49" s="440" t="s">
        <v>461</v>
      </c>
      <c r="D49" s="211"/>
      <c r="E49" s="211"/>
      <c r="F49" s="211"/>
      <c r="G49" s="211"/>
      <c r="H49" s="211"/>
      <c r="I49" s="211"/>
      <c r="J49" s="211"/>
      <c r="K49" s="211"/>
      <c r="L49" s="211"/>
      <c r="M49" s="211"/>
      <c r="N49" s="211"/>
      <c r="O49" s="211"/>
      <c r="P49" s="211"/>
      <c r="Q49" s="211"/>
      <c r="R49" s="211"/>
      <c r="S49" s="211"/>
      <c r="T49" s="211"/>
      <c r="U49" s="212"/>
      <c r="V49" s="213"/>
      <c r="W49" s="213"/>
      <c r="X49" s="213"/>
      <c r="Y49" s="213"/>
      <c r="Z49" s="213"/>
      <c r="AA49" s="213"/>
    </row>
    <row r="50" spans="1:27" s="215" customFormat="1" ht="13.5" customHeight="1" thickBot="1" x14ac:dyDescent="0.2">
      <c r="A50" s="221"/>
      <c r="B50" s="440"/>
      <c r="C50" s="440" t="s">
        <v>552</v>
      </c>
      <c r="D50" s="211"/>
      <c r="E50" s="211"/>
      <c r="F50" s="211"/>
      <c r="G50" s="211"/>
      <c r="H50" s="211"/>
      <c r="I50" s="211"/>
      <c r="J50" s="211"/>
      <c r="K50" s="211"/>
      <c r="L50" s="211"/>
      <c r="M50" s="211"/>
      <c r="N50" s="211"/>
      <c r="O50" s="211"/>
      <c r="P50" s="211"/>
      <c r="Q50" s="211"/>
      <c r="R50" s="211"/>
      <c r="S50" s="211"/>
      <c r="T50" s="211"/>
      <c r="U50" s="212"/>
      <c r="V50" s="213"/>
      <c r="W50" s="213"/>
      <c r="X50" s="213"/>
      <c r="Y50" s="213"/>
      <c r="Z50" s="213"/>
      <c r="AA50" s="213"/>
    </row>
    <row r="51" spans="1:27" ht="13.5" customHeight="1" thickBot="1" x14ac:dyDescent="0.2">
      <c r="A51" s="11"/>
      <c r="B51" s="32"/>
      <c r="C51" s="441"/>
      <c r="D51" s="717" t="s">
        <v>389</v>
      </c>
      <c r="E51" s="718"/>
      <c r="F51" s="719"/>
      <c r="G51" s="720" t="s">
        <v>462</v>
      </c>
      <c r="H51" s="721"/>
      <c r="I51" s="721"/>
      <c r="J51" s="721"/>
      <c r="K51" s="721"/>
      <c r="L51" s="722"/>
      <c r="M51" s="723" t="s">
        <v>463</v>
      </c>
      <c r="N51" s="724"/>
      <c r="O51" s="724"/>
      <c r="P51" s="724"/>
      <c r="Q51" s="725"/>
      <c r="R51" s="718" t="s">
        <v>540</v>
      </c>
      <c r="S51" s="718"/>
      <c r="T51" s="718"/>
      <c r="U51" s="718"/>
      <c r="V51" s="718"/>
      <c r="W51" s="718"/>
      <c r="X51" s="718"/>
      <c r="Y51" s="718"/>
      <c r="Z51" s="718"/>
      <c r="AA51" s="726"/>
    </row>
    <row r="52" spans="1:27" ht="13.5" customHeight="1" thickTop="1" x14ac:dyDescent="0.15">
      <c r="A52" s="11"/>
      <c r="B52" s="32"/>
      <c r="C52" s="442">
        <v>1</v>
      </c>
      <c r="D52" s="443" t="s">
        <v>388</v>
      </c>
      <c r="E52" s="444"/>
      <c r="F52" s="444"/>
      <c r="G52" s="745" t="s">
        <v>464</v>
      </c>
      <c r="H52" s="746"/>
      <c r="I52" s="746"/>
      <c r="J52" s="746"/>
      <c r="K52" s="746"/>
      <c r="L52" s="746"/>
      <c r="M52" s="747" t="s">
        <v>465</v>
      </c>
      <c r="N52" s="748"/>
      <c r="O52" s="748"/>
      <c r="P52" s="748"/>
      <c r="Q52" s="749"/>
      <c r="R52" s="746" t="s">
        <v>390</v>
      </c>
      <c r="S52" s="746"/>
      <c r="T52" s="746"/>
      <c r="U52" s="746"/>
      <c r="V52" s="746"/>
      <c r="W52" s="746"/>
      <c r="X52" s="746"/>
      <c r="Y52" s="746"/>
      <c r="Z52" s="746"/>
      <c r="AA52" s="750"/>
    </row>
    <row r="53" spans="1:27" ht="13.5" customHeight="1" x14ac:dyDescent="0.15">
      <c r="A53" s="11"/>
      <c r="B53" s="32"/>
      <c r="C53" s="445"/>
      <c r="D53" s="446" t="s">
        <v>383</v>
      </c>
      <c r="E53" s="447"/>
      <c r="F53" s="447"/>
      <c r="G53" s="692" t="s">
        <v>466</v>
      </c>
      <c r="H53" s="693"/>
      <c r="I53" s="693"/>
      <c r="J53" s="693"/>
      <c r="K53" s="693"/>
      <c r="L53" s="693"/>
      <c r="M53" s="694" t="s">
        <v>467</v>
      </c>
      <c r="N53" s="695"/>
      <c r="O53" s="695"/>
      <c r="P53" s="695"/>
      <c r="Q53" s="696"/>
      <c r="R53" s="693" t="s">
        <v>391</v>
      </c>
      <c r="S53" s="693"/>
      <c r="T53" s="693"/>
      <c r="U53" s="693"/>
      <c r="V53" s="693"/>
      <c r="W53" s="693"/>
      <c r="X53" s="693"/>
      <c r="Y53" s="693"/>
      <c r="Z53" s="693"/>
      <c r="AA53" s="697"/>
    </row>
    <row r="54" spans="1:27" ht="13.5" customHeight="1" x14ac:dyDescent="0.15">
      <c r="A54" s="11"/>
      <c r="B54" s="32"/>
      <c r="C54" s="448"/>
      <c r="D54" s="449"/>
      <c r="E54" s="450"/>
      <c r="F54" s="450"/>
      <c r="G54" s="698" t="s">
        <v>452</v>
      </c>
      <c r="H54" s="699"/>
      <c r="I54" s="699"/>
      <c r="J54" s="699"/>
      <c r="K54" s="699"/>
      <c r="L54" s="699"/>
      <c r="M54" s="700" t="s">
        <v>620</v>
      </c>
      <c r="N54" s="701"/>
      <c r="O54" s="701"/>
      <c r="P54" s="701"/>
      <c r="Q54" s="702"/>
      <c r="R54" s="699" t="s">
        <v>288</v>
      </c>
      <c r="S54" s="699"/>
      <c r="T54" s="699"/>
      <c r="U54" s="699"/>
      <c r="V54" s="699"/>
      <c r="W54" s="699"/>
      <c r="X54" s="699"/>
      <c r="Y54" s="699"/>
      <c r="Z54" s="699"/>
      <c r="AA54" s="703"/>
    </row>
    <row r="55" spans="1:27" ht="13.5" customHeight="1" x14ac:dyDescent="0.15">
      <c r="A55" s="11"/>
      <c r="B55" s="32"/>
      <c r="C55" s="445">
        <v>2</v>
      </c>
      <c r="D55" s="451" t="s">
        <v>561</v>
      </c>
      <c r="E55" s="452"/>
      <c r="F55" s="452"/>
      <c r="G55" s="706" t="s">
        <v>464</v>
      </c>
      <c r="H55" s="704"/>
      <c r="I55" s="704"/>
      <c r="J55" s="704"/>
      <c r="K55" s="704"/>
      <c r="L55" s="704"/>
      <c r="M55" s="680" t="s">
        <v>468</v>
      </c>
      <c r="N55" s="681"/>
      <c r="O55" s="681"/>
      <c r="P55" s="681"/>
      <c r="Q55" s="682"/>
      <c r="R55" s="704" t="s">
        <v>469</v>
      </c>
      <c r="S55" s="704"/>
      <c r="T55" s="704"/>
      <c r="U55" s="704"/>
      <c r="V55" s="704"/>
      <c r="W55" s="704"/>
      <c r="X55" s="704"/>
      <c r="Y55" s="704"/>
      <c r="Z55" s="704"/>
      <c r="AA55" s="705"/>
    </row>
    <row r="56" spans="1:27" ht="13.5" customHeight="1" x14ac:dyDescent="0.15">
      <c r="A56" s="11"/>
      <c r="B56" s="32"/>
      <c r="C56" s="445"/>
      <c r="D56" s="446" t="s">
        <v>387</v>
      </c>
      <c r="E56" s="447"/>
      <c r="F56" s="447"/>
      <c r="G56" s="692" t="s">
        <v>466</v>
      </c>
      <c r="H56" s="693"/>
      <c r="I56" s="693"/>
      <c r="J56" s="693"/>
      <c r="K56" s="693"/>
      <c r="L56" s="693"/>
      <c r="M56" s="694" t="s">
        <v>470</v>
      </c>
      <c r="N56" s="695"/>
      <c r="O56" s="695"/>
      <c r="P56" s="695"/>
      <c r="Q56" s="696"/>
      <c r="R56" s="693" t="s">
        <v>471</v>
      </c>
      <c r="S56" s="693"/>
      <c r="T56" s="693"/>
      <c r="U56" s="693"/>
      <c r="V56" s="693"/>
      <c r="W56" s="693"/>
      <c r="X56" s="693"/>
      <c r="Y56" s="693"/>
      <c r="Z56" s="693"/>
      <c r="AA56" s="697"/>
    </row>
    <row r="57" spans="1:27" ht="13.5" customHeight="1" x14ac:dyDescent="0.15">
      <c r="A57" s="11"/>
      <c r="B57" s="32"/>
      <c r="C57" s="445"/>
      <c r="D57" s="446"/>
      <c r="E57" s="447"/>
      <c r="F57" s="447"/>
      <c r="G57" s="692" t="s">
        <v>452</v>
      </c>
      <c r="H57" s="693"/>
      <c r="I57" s="693"/>
      <c r="J57" s="693"/>
      <c r="K57" s="693"/>
      <c r="L57" s="693"/>
      <c r="M57" s="694" t="s">
        <v>621</v>
      </c>
      <c r="N57" s="695"/>
      <c r="O57" s="695"/>
      <c r="P57" s="695"/>
      <c r="Q57" s="696"/>
      <c r="R57" s="693" t="s">
        <v>288</v>
      </c>
      <c r="S57" s="693"/>
      <c r="T57" s="693"/>
      <c r="U57" s="693"/>
      <c r="V57" s="693"/>
      <c r="W57" s="693"/>
      <c r="X57" s="693"/>
      <c r="Y57" s="693"/>
      <c r="Z57" s="693"/>
      <c r="AA57" s="697"/>
    </row>
    <row r="58" spans="1:27" ht="13.5" customHeight="1" x14ac:dyDescent="0.15">
      <c r="A58" s="11"/>
      <c r="B58" s="32"/>
      <c r="C58" s="445"/>
      <c r="D58" s="449"/>
      <c r="E58" s="450"/>
      <c r="F58" s="450"/>
      <c r="G58" s="698" t="s">
        <v>539</v>
      </c>
      <c r="H58" s="699"/>
      <c r="I58" s="699"/>
      <c r="J58" s="699"/>
      <c r="K58" s="699"/>
      <c r="L58" s="699"/>
      <c r="M58" s="700" t="s">
        <v>472</v>
      </c>
      <c r="N58" s="701"/>
      <c r="O58" s="701"/>
      <c r="P58" s="701"/>
      <c r="Q58" s="702"/>
      <c r="R58" s="699" t="s">
        <v>287</v>
      </c>
      <c r="S58" s="699"/>
      <c r="T58" s="699"/>
      <c r="U58" s="699"/>
      <c r="V58" s="699"/>
      <c r="W58" s="699"/>
      <c r="X58" s="699"/>
      <c r="Y58" s="699"/>
      <c r="Z58" s="699"/>
      <c r="AA58" s="703"/>
    </row>
    <row r="59" spans="1:27" ht="13.5" customHeight="1" x14ac:dyDescent="0.15">
      <c r="A59" s="11"/>
      <c r="B59" s="32"/>
      <c r="C59" s="445"/>
      <c r="D59" s="446" t="s">
        <v>386</v>
      </c>
      <c r="E59" s="447"/>
      <c r="F59" s="447"/>
      <c r="G59" s="678" t="s">
        <v>473</v>
      </c>
      <c r="H59" s="679"/>
      <c r="I59" s="679"/>
      <c r="J59" s="679"/>
      <c r="K59" s="679"/>
      <c r="L59" s="679"/>
      <c r="M59" s="680" t="s">
        <v>477</v>
      </c>
      <c r="N59" s="681"/>
      <c r="O59" s="681"/>
      <c r="P59" s="681"/>
      <c r="Q59" s="682"/>
      <c r="R59" s="704" t="s">
        <v>390</v>
      </c>
      <c r="S59" s="704"/>
      <c r="T59" s="704"/>
      <c r="U59" s="704"/>
      <c r="V59" s="704"/>
      <c r="W59" s="704"/>
      <c r="X59" s="704"/>
      <c r="Y59" s="704"/>
      <c r="Z59" s="704"/>
      <c r="AA59" s="705"/>
    </row>
    <row r="60" spans="1:27" ht="13.5" customHeight="1" x14ac:dyDescent="0.15">
      <c r="A60" s="11"/>
      <c r="B60" s="32"/>
      <c r="C60" s="445"/>
      <c r="D60" s="446" t="s">
        <v>384</v>
      </c>
      <c r="E60" s="447"/>
      <c r="F60" s="447"/>
      <c r="G60" s="692" t="s">
        <v>475</v>
      </c>
      <c r="H60" s="693"/>
      <c r="I60" s="693"/>
      <c r="J60" s="693"/>
      <c r="K60" s="693"/>
      <c r="L60" s="693"/>
      <c r="M60" s="694" t="s">
        <v>478</v>
      </c>
      <c r="N60" s="695"/>
      <c r="O60" s="695"/>
      <c r="P60" s="695"/>
      <c r="Q60" s="696"/>
      <c r="R60" s="693" t="s">
        <v>391</v>
      </c>
      <c r="S60" s="693"/>
      <c r="T60" s="693"/>
      <c r="U60" s="693"/>
      <c r="V60" s="693"/>
      <c r="W60" s="693"/>
      <c r="X60" s="693"/>
      <c r="Y60" s="693"/>
      <c r="Z60" s="693"/>
      <c r="AA60" s="697"/>
    </row>
    <row r="61" spans="1:27" ht="13.5" customHeight="1" x14ac:dyDescent="0.15">
      <c r="A61" s="11"/>
      <c r="B61" s="32"/>
      <c r="C61" s="448"/>
      <c r="D61" s="449"/>
      <c r="E61" s="450"/>
      <c r="F61" s="450"/>
      <c r="G61" s="698" t="s">
        <v>452</v>
      </c>
      <c r="H61" s="699"/>
      <c r="I61" s="699"/>
      <c r="J61" s="699"/>
      <c r="K61" s="699"/>
      <c r="L61" s="699"/>
      <c r="M61" s="700" t="s">
        <v>624</v>
      </c>
      <c r="N61" s="701"/>
      <c r="O61" s="701"/>
      <c r="P61" s="701"/>
      <c r="Q61" s="702"/>
      <c r="R61" s="699" t="s">
        <v>288</v>
      </c>
      <c r="S61" s="699"/>
      <c r="T61" s="699"/>
      <c r="U61" s="699"/>
      <c r="V61" s="699"/>
      <c r="W61" s="699"/>
      <c r="X61" s="699"/>
      <c r="Y61" s="699"/>
      <c r="Z61" s="699"/>
      <c r="AA61" s="703"/>
    </row>
    <row r="62" spans="1:27" ht="13.5" customHeight="1" x14ac:dyDescent="0.15">
      <c r="A62" s="11"/>
      <c r="B62" s="32"/>
      <c r="C62" s="445">
        <v>3</v>
      </c>
      <c r="D62" s="462" t="s">
        <v>622</v>
      </c>
      <c r="E62" s="463"/>
      <c r="F62" s="464"/>
      <c r="G62" s="692" t="s">
        <v>473</v>
      </c>
      <c r="H62" s="693"/>
      <c r="I62" s="693"/>
      <c r="J62" s="693"/>
      <c r="K62" s="693"/>
      <c r="L62" s="693"/>
      <c r="M62" s="680" t="s">
        <v>474</v>
      </c>
      <c r="N62" s="681"/>
      <c r="O62" s="681"/>
      <c r="P62" s="681"/>
      <c r="Q62" s="682"/>
      <c r="R62" s="704" t="s">
        <v>289</v>
      </c>
      <c r="S62" s="704"/>
      <c r="T62" s="704"/>
      <c r="U62" s="704"/>
      <c r="V62" s="704"/>
      <c r="W62" s="704"/>
      <c r="X62" s="704"/>
      <c r="Y62" s="704"/>
      <c r="Z62" s="704"/>
      <c r="AA62" s="705"/>
    </row>
    <row r="63" spans="1:27" ht="13.5" customHeight="1" x14ac:dyDescent="0.15">
      <c r="A63" s="11"/>
      <c r="B63" s="32"/>
      <c r="C63" s="445"/>
      <c r="D63" s="465" t="s">
        <v>623</v>
      </c>
      <c r="E63" s="466"/>
      <c r="F63" s="467"/>
      <c r="G63" s="698" t="s">
        <v>475</v>
      </c>
      <c r="H63" s="699"/>
      <c r="I63" s="699"/>
      <c r="J63" s="699"/>
      <c r="K63" s="699"/>
      <c r="L63" s="699"/>
      <c r="M63" s="700" t="s">
        <v>476</v>
      </c>
      <c r="N63" s="701"/>
      <c r="O63" s="701"/>
      <c r="P63" s="701"/>
      <c r="Q63" s="702"/>
      <c r="R63" s="699" t="s">
        <v>290</v>
      </c>
      <c r="S63" s="699"/>
      <c r="T63" s="699"/>
      <c r="U63" s="699"/>
      <c r="V63" s="699"/>
      <c r="W63" s="699"/>
      <c r="X63" s="699"/>
      <c r="Y63" s="699"/>
      <c r="Z63" s="699"/>
      <c r="AA63" s="703"/>
    </row>
    <row r="64" spans="1:27" ht="13.5" customHeight="1" x14ac:dyDescent="0.15">
      <c r="A64" s="11"/>
      <c r="B64" s="32"/>
      <c r="C64" s="445"/>
      <c r="D64" s="446" t="s">
        <v>744</v>
      </c>
      <c r="E64" s="447"/>
      <c r="F64" s="447"/>
      <c r="G64" s="678" t="s">
        <v>473</v>
      </c>
      <c r="H64" s="679"/>
      <c r="I64" s="679"/>
      <c r="J64" s="679"/>
      <c r="K64" s="679"/>
      <c r="L64" s="679"/>
      <c r="M64" s="680" t="s">
        <v>745</v>
      </c>
      <c r="N64" s="681"/>
      <c r="O64" s="681"/>
      <c r="P64" s="681"/>
      <c r="Q64" s="682"/>
      <c r="R64" s="704" t="s">
        <v>390</v>
      </c>
      <c r="S64" s="704"/>
      <c r="T64" s="704"/>
      <c r="U64" s="704"/>
      <c r="V64" s="704"/>
      <c r="W64" s="704"/>
      <c r="X64" s="704"/>
      <c r="Y64" s="704"/>
      <c r="Z64" s="704"/>
      <c r="AA64" s="705"/>
    </row>
    <row r="65" spans="1:27" ht="13.5" customHeight="1" x14ac:dyDescent="0.15">
      <c r="A65" s="11"/>
      <c r="B65" s="32"/>
      <c r="C65" s="445"/>
      <c r="D65" s="446" t="s">
        <v>384</v>
      </c>
      <c r="E65" s="447"/>
      <c r="F65" s="447"/>
      <c r="G65" s="692" t="s">
        <v>475</v>
      </c>
      <c r="H65" s="693"/>
      <c r="I65" s="693"/>
      <c r="J65" s="693"/>
      <c r="K65" s="693"/>
      <c r="L65" s="693"/>
      <c r="M65" s="694" t="s">
        <v>746</v>
      </c>
      <c r="N65" s="695"/>
      <c r="O65" s="695"/>
      <c r="P65" s="695"/>
      <c r="Q65" s="696"/>
      <c r="R65" s="693" t="s">
        <v>391</v>
      </c>
      <c r="S65" s="693"/>
      <c r="T65" s="693"/>
      <c r="U65" s="693"/>
      <c r="V65" s="693"/>
      <c r="W65" s="693"/>
      <c r="X65" s="693"/>
      <c r="Y65" s="693"/>
      <c r="Z65" s="693"/>
      <c r="AA65" s="697"/>
    </row>
    <row r="66" spans="1:27" ht="13.5" customHeight="1" x14ac:dyDescent="0.15">
      <c r="A66" s="11"/>
      <c r="B66" s="32"/>
      <c r="C66" s="448"/>
      <c r="D66" s="449"/>
      <c r="E66" s="450"/>
      <c r="F66" s="450"/>
      <c r="G66" s="698" t="s">
        <v>452</v>
      </c>
      <c r="H66" s="699"/>
      <c r="I66" s="699"/>
      <c r="J66" s="699"/>
      <c r="K66" s="699"/>
      <c r="L66" s="699"/>
      <c r="M66" s="700" t="s">
        <v>747</v>
      </c>
      <c r="N66" s="701"/>
      <c r="O66" s="701"/>
      <c r="P66" s="701"/>
      <c r="Q66" s="702"/>
      <c r="R66" s="699" t="s">
        <v>288</v>
      </c>
      <c r="S66" s="699"/>
      <c r="T66" s="699"/>
      <c r="U66" s="699"/>
      <c r="V66" s="699"/>
      <c r="W66" s="699"/>
      <c r="X66" s="699"/>
      <c r="Y66" s="699"/>
      <c r="Z66" s="699"/>
      <c r="AA66" s="703"/>
    </row>
    <row r="67" spans="1:27" ht="13.5" customHeight="1" x14ac:dyDescent="0.15">
      <c r="A67" s="11"/>
      <c r="B67" s="32"/>
      <c r="C67" s="445">
        <v>4</v>
      </c>
      <c r="D67" s="446" t="s">
        <v>385</v>
      </c>
      <c r="E67" s="447"/>
      <c r="F67" s="447"/>
      <c r="G67" s="678" t="s">
        <v>464</v>
      </c>
      <c r="H67" s="679"/>
      <c r="I67" s="679"/>
      <c r="J67" s="679"/>
      <c r="K67" s="679"/>
      <c r="L67" s="679"/>
      <c r="M67" s="680" t="s">
        <v>479</v>
      </c>
      <c r="N67" s="681"/>
      <c r="O67" s="681"/>
      <c r="P67" s="681"/>
      <c r="Q67" s="682"/>
      <c r="R67" s="683" t="s">
        <v>289</v>
      </c>
      <c r="S67" s="683"/>
      <c r="T67" s="683"/>
      <c r="U67" s="683"/>
      <c r="V67" s="683"/>
      <c r="W67" s="683"/>
      <c r="X67" s="683"/>
      <c r="Y67" s="683"/>
      <c r="Z67" s="683"/>
      <c r="AA67" s="684"/>
    </row>
    <row r="68" spans="1:27" ht="13.5" customHeight="1" thickBot="1" x14ac:dyDescent="0.2">
      <c r="A68" s="11"/>
      <c r="B68" s="32"/>
      <c r="C68" s="453"/>
      <c r="D68" s="454" t="s">
        <v>384</v>
      </c>
      <c r="E68" s="455"/>
      <c r="F68" s="455"/>
      <c r="G68" s="685" t="s">
        <v>466</v>
      </c>
      <c r="H68" s="686"/>
      <c r="I68" s="686"/>
      <c r="J68" s="686"/>
      <c r="K68" s="686"/>
      <c r="L68" s="686"/>
      <c r="M68" s="687" t="s">
        <v>480</v>
      </c>
      <c r="N68" s="688"/>
      <c r="O68" s="688"/>
      <c r="P68" s="688"/>
      <c r="Q68" s="689"/>
      <c r="R68" s="690" t="s">
        <v>290</v>
      </c>
      <c r="S68" s="690"/>
      <c r="T68" s="690"/>
      <c r="U68" s="690"/>
      <c r="V68" s="690"/>
      <c r="W68" s="690"/>
      <c r="X68" s="690"/>
      <c r="Y68" s="690"/>
      <c r="Z68" s="690"/>
      <c r="AA68" s="691"/>
    </row>
    <row r="69" spans="1:27" ht="13.5" customHeight="1" x14ac:dyDescent="0.15">
      <c r="A69" s="11"/>
      <c r="B69" s="32"/>
      <c r="C69" s="32"/>
      <c r="D69" s="1"/>
      <c r="E69" s="1"/>
      <c r="F69" s="1"/>
      <c r="G69" s="1"/>
      <c r="H69" s="1"/>
      <c r="I69" s="1"/>
      <c r="J69" s="1"/>
      <c r="K69" s="1"/>
      <c r="L69" s="1"/>
      <c r="M69" s="1"/>
      <c r="N69" s="1"/>
      <c r="O69" s="1"/>
      <c r="P69" s="1"/>
      <c r="Q69" s="1"/>
      <c r="R69" s="1"/>
      <c r="S69" s="1"/>
      <c r="T69" s="1"/>
      <c r="U69" s="186"/>
      <c r="V69" s="187"/>
      <c r="W69" s="187"/>
      <c r="X69" s="187"/>
      <c r="Y69" s="187"/>
      <c r="Z69" s="187"/>
      <c r="AA69" s="187"/>
    </row>
    <row r="70" spans="1:27" ht="13.5" customHeight="1" x14ac:dyDescent="0.15">
      <c r="A70" s="11" t="s">
        <v>625</v>
      </c>
      <c r="B70" s="32"/>
      <c r="C70" s="516" t="s">
        <v>304</v>
      </c>
      <c r="D70" s="1"/>
      <c r="E70" s="1"/>
      <c r="F70" s="1"/>
      <c r="G70" s="1"/>
      <c r="H70" s="1"/>
      <c r="I70" s="1"/>
      <c r="J70" s="1"/>
      <c r="K70" s="1"/>
      <c r="L70" s="1"/>
      <c r="M70" s="1"/>
      <c r="N70" s="1"/>
      <c r="O70" s="1"/>
      <c r="P70" s="1"/>
      <c r="Q70" s="1"/>
      <c r="R70" s="1"/>
      <c r="S70" s="1"/>
      <c r="T70" s="1"/>
      <c r="U70" s="186"/>
      <c r="V70" s="187"/>
      <c r="W70" s="187"/>
      <c r="X70" s="187"/>
      <c r="Y70" s="187"/>
      <c r="Z70" s="187"/>
      <c r="AA70" s="187"/>
    </row>
    <row r="71" spans="1:27" ht="6" customHeight="1" x14ac:dyDescent="0.15">
      <c r="A71" s="11"/>
      <c r="B71" s="32"/>
      <c r="C71" s="32"/>
      <c r="D71" s="1"/>
      <c r="E71" s="1"/>
      <c r="F71" s="1"/>
      <c r="G71" s="1"/>
      <c r="H71" s="1"/>
      <c r="I71" s="1"/>
      <c r="J71" s="1"/>
      <c r="K71" s="1"/>
      <c r="L71" s="1"/>
      <c r="M71" s="1"/>
      <c r="N71" s="1"/>
      <c r="O71" s="1"/>
      <c r="P71" s="1"/>
      <c r="Q71" s="1"/>
      <c r="R71" s="1"/>
      <c r="S71" s="1"/>
      <c r="T71" s="1"/>
      <c r="U71" s="186"/>
      <c r="V71" s="187"/>
      <c r="W71" s="187"/>
      <c r="X71" s="187"/>
      <c r="Y71" s="187"/>
      <c r="Z71" s="187"/>
      <c r="AA71" s="187"/>
    </row>
    <row r="72" spans="1:27" ht="13.5" customHeight="1" x14ac:dyDescent="0.15">
      <c r="A72" s="11"/>
      <c r="B72" s="32"/>
      <c r="C72" s="32" t="s">
        <v>626</v>
      </c>
      <c r="D72" s="278"/>
      <c r="E72" s="279"/>
      <c r="F72" s="211" t="s">
        <v>365</v>
      </c>
      <c r="G72" s="211"/>
      <c r="H72" s="211"/>
      <c r="I72" s="211"/>
      <c r="J72" s="211"/>
      <c r="K72" s="211"/>
      <c r="L72" s="211"/>
      <c r="M72" s="211"/>
      <c r="N72" s="211"/>
      <c r="O72" s="211"/>
      <c r="P72" s="211"/>
      <c r="Q72" s="211"/>
      <c r="R72" s="211"/>
      <c r="S72" s="211"/>
      <c r="T72" s="211"/>
      <c r="U72" s="212"/>
      <c r="V72" s="213"/>
      <c r="W72" s="213"/>
      <c r="X72" s="213"/>
      <c r="Y72" s="213"/>
      <c r="Z72" s="213"/>
      <c r="AA72" s="213"/>
    </row>
    <row r="73" spans="1:27" ht="13.5" customHeight="1" x14ac:dyDescent="0.15">
      <c r="A73" s="11"/>
      <c r="B73" s="32"/>
      <c r="C73" s="32" t="s">
        <v>611</v>
      </c>
      <c r="D73" s="1" t="s">
        <v>291</v>
      </c>
      <c r="E73" s="1"/>
      <c r="F73" s="1"/>
      <c r="G73" s="1"/>
      <c r="H73" s="1"/>
      <c r="I73" s="1"/>
      <c r="J73" s="1"/>
      <c r="K73" s="1"/>
      <c r="L73" s="1"/>
      <c r="M73" s="1"/>
      <c r="N73" s="1"/>
      <c r="O73" s="1"/>
      <c r="P73" s="1"/>
      <c r="Q73" s="1"/>
      <c r="R73" s="1"/>
      <c r="S73" s="1"/>
      <c r="T73" s="1"/>
      <c r="U73" s="186"/>
      <c r="V73" s="187"/>
      <c r="W73" s="187"/>
      <c r="X73" s="187"/>
      <c r="Y73" s="187"/>
      <c r="Z73" s="187"/>
      <c r="AA73" s="187"/>
    </row>
    <row r="74" spans="1:27" ht="13.5" customHeight="1" x14ac:dyDescent="0.15">
      <c r="A74" s="11"/>
      <c r="B74" s="32"/>
      <c r="C74" s="32"/>
      <c r="D74" s="214" t="s">
        <v>627</v>
      </c>
      <c r="E74" s="211" t="s">
        <v>481</v>
      </c>
      <c r="F74" s="211"/>
      <c r="G74" s="211"/>
      <c r="H74" s="211"/>
      <c r="I74" s="211"/>
      <c r="J74" s="211"/>
      <c r="K74" s="211"/>
      <c r="L74" s="211"/>
      <c r="M74" s="211"/>
      <c r="N74" s="211"/>
      <c r="O74" s="211"/>
      <c r="P74" s="211"/>
      <c r="Q74" s="211"/>
      <c r="R74" s="211"/>
      <c r="S74" s="211"/>
      <c r="T74" s="211"/>
      <c r="U74" s="212"/>
      <c r="V74" s="213"/>
      <c r="W74" s="213"/>
      <c r="X74" s="213"/>
      <c r="Y74" s="213"/>
      <c r="Z74" s="213"/>
      <c r="AA74" s="213"/>
    </row>
    <row r="75" spans="1:27" ht="13.5" customHeight="1" x14ac:dyDescent="0.15">
      <c r="A75" s="11"/>
      <c r="B75" s="32"/>
      <c r="C75" s="32"/>
      <c r="D75" s="214" t="s">
        <v>628</v>
      </c>
      <c r="E75" s="644" t="s">
        <v>541</v>
      </c>
      <c r="F75" s="644"/>
      <c r="G75" s="644"/>
      <c r="H75" s="644"/>
      <c r="I75" s="644"/>
      <c r="J75" s="644"/>
      <c r="K75" s="644"/>
      <c r="L75" s="644"/>
      <c r="M75" s="644"/>
      <c r="N75" s="644"/>
      <c r="O75" s="644"/>
      <c r="P75" s="644"/>
      <c r="Q75" s="644"/>
      <c r="R75" s="644"/>
      <c r="S75" s="644"/>
      <c r="T75" s="644"/>
      <c r="U75" s="644"/>
      <c r="V75" s="644"/>
      <c r="W75" s="644"/>
      <c r="X75" s="644"/>
      <c r="Y75" s="644"/>
      <c r="Z75" s="644"/>
      <c r="AA75" s="644"/>
    </row>
    <row r="76" spans="1:27" ht="13.5" customHeight="1" x14ac:dyDescent="0.15">
      <c r="A76" s="11"/>
      <c r="B76" s="32"/>
      <c r="C76" s="32"/>
      <c r="D76" s="211"/>
      <c r="E76" s="644"/>
      <c r="F76" s="644"/>
      <c r="G76" s="644"/>
      <c r="H76" s="644"/>
      <c r="I76" s="644"/>
      <c r="J76" s="644"/>
      <c r="K76" s="644"/>
      <c r="L76" s="644"/>
      <c r="M76" s="644"/>
      <c r="N76" s="644"/>
      <c r="O76" s="644"/>
      <c r="P76" s="644"/>
      <c r="Q76" s="644"/>
      <c r="R76" s="644"/>
      <c r="S76" s="644"/>
      <c r="T76" s="644"/>
      <c r="U76" s="644"/>
      <c r="V76" s="644"/>
      <c r="W76" s="644"/>
      <c r="X76" s="644"/>
      <c r="Y76" s="644"/>
      <c r="Z76" s="644"/>
      <c r="AA76" s="644"/>
    </row>
    <row r="77" spans="1:27" ht="13.5" customHeight="1" x14ac:dyDescent="0.15">
      <c r="A77" s="11"/>
      <c r="B77" s="32"/>
      <c r="C77" s="32" t="s">
        <v>630</v>
      </c>
      <c r="D77" s="1" t="s">
        <v>294</v>
      </c>
      <c r="E77" s="1"/>
      <c r="F77" s="1"/>
      <c r="G77" s="1"/>
      <c r="H77" s="1"/>
      <c r="I77" s="1"/>
      <c r="J77" s="1"/>
      <c r="K77" s="1"/>
      <c r="L77" s="1"/>
      <c r="M77" s="1"/>
      <c r="N77" s="1"/>
      <c r="O77" s="1"/>
      <c r="P77" s="1"/>
      <c r="Q77" s="1"/>
      <c r="R77" s="1"/>
      <c r="S77" s="1"/>
      <c r="T77" s="1"/>
      <c r="U77" s="186"/>
      <c r="V77" s="187"/>
      <c r="W77" s="187"/>
      <c r="X77" s="187"/>
      <c r="Y77" s="187"/>
      <c r="Z77" s="187"/>
      <c r="AA77" s="187"/>
    </row>
    <row r="78" spans="1:27" ht="13.5" customHeight="1" x14ac:dyDescent="0.15">
      <c r="A78" s="11"/>
      <c r="B78" s="32"/>
      <c r="C78" s="32"/>
      <c r="D78" s="214" t="s">
        <v>627</v>
      </c>
      <c r="E78" s="211" t="s">
        <v>482</v>
      </c>
      <c r="F78" s="211"/>
      <c r="G78" s="211"/>
      <c r="H78" s="211"/>
      <c r="I78" s="211"/>
      <c r="J78" s="211"/>
      <c r="K78" s="211"/>
      <c r="L78" s="1"/>
      <c r="M78" s="1"/>
      <c r="N78" s="1"/>
      <c r="O78" s="1"/>
      <c r="P78" s="1"/>
      <c r="Q78" s="1"/>
      <c r="R78" s="1"/>
      <c r="S78" s="1"/>
      <c r="T78" s="1"/>
      <c r="U78" s="186"/>
      <c r="V78" s="187"/>
      <c r="W78" s="187"/>
      <c r="X78" s="187"/>
      <c r="Y78" s="187"/>
      <c r="Z78" s="187"/>
      <c r="AA78" s="187"/>
    </row>
    <row r="79" spans="1:27" ht="13.5" customHeight="1" x14ac:dyDescent="0.15">
      <c r="A79" s="11"/>
      <c r="B79" s="32"/>
      <c r="C79" s="32" t="s">
        <v>631</v>
      </c>
      <c r="D79" s="1" t="s">
        <v>483</v>
      </c>
      <c r="E79" s="1"/>
      <c r="F79" s="1"/>
      <c r="G79" s="1"/>
      <c r="H79" s="1"/>
      <c r="I79" s="1"/>
      <c r="J79" s="1"/>
      <c r="K79" s="1"/>
      <c r="L79" s="1"/>
      <c r="M79" s="1"/>
      <c r="N79" s="1"/>
      <c r="O79" s="1"/>
      <c r="P79" s="1"/>
      <c r="Q79" s="1"/>
      <c r="R79" s="1"/>
      <c r="S79" s="1"/>
      <c r="T79" s="1"/>
      <c r="U79" s="186"/>
      <c r="V79" s="187"/>
      <c r="W79" s="187"/>
      <c r="X79" s="187"/>
      <c r="Y79" s="187"/>
      <c r="Z79" s="187"/>
      <c r="AA79" s="187"/>
    </row>
    <row r="80" spans="1:27" ht="13.5" customHeight="1" x14ac:dyDescent="0.15">
      <c r="A80" s="11"/>
      <c r="B80" s="32"/>
      <c r="C80" s="32"/>
      <c r="D80" s="214" t="s">
        <v>627</v>
      </c>
      <c r="E80" s="211" t="s">
        <v>484</v>
      </c>
      <c r="F80" s="211"/>
      <c r="G80" s="211"/>
      <c r="H80" s="211"/>
      <c r="I80" s="211"/>
      <c r="J80" s="211"/>
      <c r="K80" s="211"/>
      <c r="L80" s="211"/>
      <c r="M80" s="211"/>
      <c r="N80" s="211"/>
      <c r="O80" s="211"/>
      <c r="P80" s="211"/>
      <c r="Q80" s="211"/>
      <c r="R80" s="211"/>
      <c r="S80" s="211"/>
      <c r="T80" s="211"/>
      <c r="U80" s="212"/>
      <c r="V80" s="213"/>
      <c r="W80" s="213"/>
      <c r="X80" s="213"/>
      <c r="Y80" s="213"/>
      <c r="Z80" s="213"/>
      <c r="AA80" s="213"/>
    </row>
    <row r="81" spans="1:27" ht="13.5" customHeight="1" x14ac:dyDescent="0.15">
      <c r="A81" s="11"/>
      <c r="B81" s="32"/>
      <c r="C81" s="32"/>
      <c r="D81" s="214" t="s">
        <v>627</v>
      </c>
      <c r="E81" s="211" t="s">
        <v>485</v>
      </c>
      <c r="F81" s="211"/>
      <c r="G81" s="211"/>
      <c r="H81" s="211"/>
      <c r="I81" s="211"/>
      <c r="J81" s="211"/>
      <c r="K81" s="211"/>
      <c r="L81" s="211"/>
      <c r="M81" s="211"/>
      <c r="N81" s="211"/>
      <c r="O81" s="211"/>
      <c r="P81" s="211"/>
      <c r="Q81" s="211"/>
      <c r="R81" s="211"/>
      <c r="S81" s="211"/>
      <c r="T81" s="211"/>
      <c r="U81" s="212"/>
      <c r="V81" s="213"/>
      <c r="W81" s="213"/>
      <c r="X81" s="213"/>
      <c r="Y81" s="213"/>
      <c r="Z81" s="213"/>
      <c r="AA81" s="213"/>
    </row>
    <row r="82" spans="1:27" ht="13.5" customHeight="1" x14ac:dyDescent="0.15">
      <c r="A82" s="11"/>
      <c r="B82" s="32"/>
      <c r="C82" s="32"/>
      <c r="D82" s="214" t="s">
        <v>627</v>
      </c>
      <c r="E82" s="211" t="s">
        <v>486</v>
      </c>
      <c r="F82" s="381"/>
      <c r="G82" s="381"/>
      <c r="H82" s="381"/>
      <c r="I82" s="381"/>
      <c r="J82" s="381"/>
      <c r="K82" s="381"/>
      <c r="L82" s="381"/>
      <c r="M82" s="381"/>
      <c r="N82" s="381"/>
      <c r="O82" s="381"/>
      <c r="P82" s="381"/>
      <c r="Q82" s="381"/>
      <c r="R82" s="381"/>
      <c r="S82" s="381"/>
      <c r="T82" s="381"/>
      <c r="U82" s="456"/>
      <c r="V82" s="457"/>
      <c r="W82" s="457"/>
      <c r="X82" s="457"/>
      <c r="Y82" s="457"/>
      <c r="Z82" s="457"/>
      <c r="AA82" s="375"/>
    </row>
    <row r="83" spans="1:27" ht="13.5" customHeight="1" x14ac:dyDescent="0.15">
      <c r="A83" s="11"/>
      <c r="B83" s="32"/>
      <c r="C83" s="32" t="s">
        <v>633</v>
      </c>
      <c r="D83" s="1" t="s">
        <v>295</v>
      </c>
      <c r="E83" s="1"/>
      <c r="F83" s="1"/>
      <c r="G83" s="1"/>
      <c r="H83" s="1"/>
      <c r="I83" s="1"/>
      <c r="J83" s="1"/>
      <c r="K83" s="1"/>
      <c r="L83" s="1"/>
      <c r="M83" s="1"/>
      <c r="N83" s="1"/>
      <c r="O83" s="1"/>
      <c r="P83" s="1"/>
      <c r="Q83" s="1"/>
      <c r="R83" s="1"/>
      <c r="S83" s="1"/>
      <c r="T83" s="1"/>
      <c r="U83" s="186"/>
      <c r="V83" s="187"/>
      <c r="W83" s="187"/>
      <c r="X83" s="187"/>
      <c r="Y83" s="187"/>
      <c r="Z83" s="187"/>
      <c r="AA83" s="187"/>
    </row>
    <row r="84" spans="1:27" ht="13.5" customHeight="1" x14ac:dyDescent="0.15">
      <c r="A84" s="11"/>
      <c r="B84" s="32"/>
      <c r="C84" s="32"/>
      <c r="D84" s="214" t="s">
        <v>627</v>
      </c>
      <c r="E84" s="211" t="s">
        <v>634</v>
      </c>
      <c r="F84" s="211"/>
      <c r="G84" s="211"/>
      <c r="H84" s="211"/>
      <c r="I84" s="211"/>
      <c r="J84" s="211"/>
      <c r="K84" s="211"/>
      <c r="L84" s="211"/>
      <c r="M84" s="211"/>
      <c r="N84" s="211"/>
      <c r="O84" s="211"/>
      <c r="P84" s="211"/>
      <c r="Q84" s="211"/>
      <c r="R84" s="211"/>
      <c r="S84" s="211"/>
      <c r="T84" s="211"/>
      <c r="U84" s="212"/>
      <c r="V84" s="213"/>
      <c r="W84" s="213"/>
      <c r="X84" s="213"/>
      <c r="Y84" s="213"/>
      <c r="Z84" s="213"/>
      <c r="AA84" s="213"/>
    </row>
    <row r="85" spans="1:27" ht="13.5" customHeight="1" x14ac:dyDescent="0.15">
      <c r="A85" s="11"/>
      <c r="B85" s="32"/>
      <c r="C85" s="32"/>
      <c r="D85" s="214" t="s">
        <v>635</v>
      </c>
      <c r="E85" s="517" t="s">
        <v>636</v>
      </c>
      <c r="F85" s="517"/>
      <c r="G85" s="517"/>
      <c r="H85" s="517"/>
      <c r="I85" s="517"/>
      <c r="J85" s="517"/>
      <c r="K85" s="517"/>
      <c r="L85" s="517"/>
      <c r="M85" s="517"/>
      <c r="N85" s="517"/>
      <c r="O85" s="517"/>
      <c r="P85" s="517"/>
      <c r="Q85" s="517"/>
      <c r="R85" s="517"/>
      <c r="S85" s="517"/>
      <c r="T85" s="517"/>
      <c r="U85" s="518"/>
      <c r="V85" s="519"/>
      <c r="W85" s="213"/>
      <c r="X85" s="213"/>
      <c r="Y85" s="213"/>
      <c r="Z85" s="213"/>
      <c r="AA85" s="213"/>
    </row>
    <row r="86" spans="1:27" ht="13.5" customHeight="1" x14ac:dyDescent="0.15">
      <c r="A86" s="11"/>
      <c r="B86" s="32"/>
      <c r="C86" s="32" t="s">
        <v>637</v>
      </c>
      <c r="D86" s="1" t="s">
        <v>296</v>
      </c>
      <c r="E86" s="1"/>
      <c r="F86" s="1"/>
      <c r="G86" s="1"/>
      <c r="H86" s="1"/>
      <c r="I86" s="1"/>
      <c r="J86" s="1"/>
      <c r="K86" s="1"/>
      <c r="L86" s="1"/>
      <c r="M86" s="1"/>
      <c r="N86" s="1"/>
      <c r="O86" s="1"/>
      <c r="P86" s="1"/>
      <c r="Q86" s="1"/>
      <c r="R86" s="1"/>
      <c r="S86" s="1"/>
      <c r="T86" s="1"/>
      <c r="U86" s="186"/>
      <c r="V86" s="187"/>
      <c r="W86" s="187"/>
      <c r="X86" s="187"/>
      <c r="Y86" s="187"/>
      <c r="Z86" s="187"/>
      <c r="AA86" s="187"/>
    </row>
    <row r="87" spans="1:27" ht="13.5" customHeight="1" x14ac:dyDescent="0.15">
      <c r="A87" s="11"/>
      <c r="B87" s="32"/>
      <c r="C87" s="32"/>
      <c r="D87" s="214" t="s">
        <v>627</v>
      </c>
      <c r="E87" s="676" t="s">
        <v>487</v>
      </c>
      <c r="F87" s="676"/>
      <c r="G87" s="676"/>
      <c r="H87" s="676"/>
      <c r="I87" s="676"/>
      <c r="J87" s="676"/>
      <c r="K87" s="676"/>
      <c r="L87" s="676"/>
      <c r="M87" s="676"/>
      <c r="N87" s="676"/>
      <c r="O87" s="676"/>
      <c r="P87" s="676"/>
      <c r="Q87" s="676"/>
      <c r="R87" s="676"/>
      <c r="S87" s="676"/>
      <c r="T87" s="676"/>
      <c r="U87" s="676"/>
      <c r="V87" s="676"/>
      <c r="W87" s="676"/>
      <c r="X87" s="676"/>
      <c r="Y87" s="676"/>
      <c r="Z87" s="676"/>
      <c r="AA87" s="676"/>
    </row>
    <row r="88" spans="1:27" ht="13.5" customHeight="1" x14ac:dyDescent="0.15">
      <c r="A88" s="11"/>
      <c r="B88" s="32"/>
      <c r="C88" s="32"/>
      <c r="D88" s="214"/>
      <c r="E88" s="676"/>
      <c r="F88" s="676"/>
      <c r="G88" s="676"/>
      <c r="H88" s="676"/>
      <c r="I88" s="676"/>
      <c r="J88" s="676"/>
      <c r="K88" s="676"/>
      <c r="L88" s="676"/>
      <c r="M88" s="676"/>
      <c r="N88" s="676"/>
      <c r="O88" s="676"/>
      <c r="P88" s="676"/>
      <c r="Q88" s="676"/>
      <c r="R88" s="676"/>
      <c r="S88" s="676"/>
      <c r="T88" s="676"/>
      <c r="U88" s="676"/>
      <c r="V88" s="676"/>
      <c r="W88" s="676"/>
      <c r="X88" s="676"/>
      <c r="Y88" s="676"/>
      <c r="Z88" s="676"/>
      <c r="AA88" s="676"/>
    </row>
    <row r="89" spans="1:27" ht="13.5" customHeight="1" x14ac:dyDescent="0.15">
      <c r="A89" s="11"/>
      <c r="B89" s="32"/>
      <c r="C89" s="32" t="s">
        <v>638</v>
      </c>
      <c r="D89" s="1" t="s">
        <v>297</v>
      </c>
      <c r="E89" s="1"/>
      <c r="F89" s="1"/>
      <c r="G89" s="1"/>
      <c r="H89" s="1"/>
      <c r="I89" s="1"/>
      <c r="J89" s="1"/>
      <c r="K89" s="1"/>
      <c r="L89" s="1"/>
      <c r="M89" s="1"/>
      <c r="N89" s="1"/>
      <c r="O89" s="1"/>
      <c r="P89" s="1"/>
      <c r="Q89" s="1"/>
      <c r="R89" s="1"/>
      <c r="S89" s="1"/>
      <c r="T89" s="1"/>
      <c r="U89" s="186"/>
      <c r="V89" s="187"/>
      <c r="W89" s="187"/>
      <c r="X89" s="187"/>
      <c r="Y89" s="187"/>
      <c r="Z89" s="187"/>
      <c r="AA89" s="187"/>
    </row>
    <row r="90" spans="1:27" ht="13.5" customHeight="1" x14ac:dyDescent="0.15">
      <c r="A90" s="11"/>
      <c r="B90" s="32"/>
      <c r="C90" s="32"/>
      <c r="D90" s="214" t="s">
        <v>627</v>
      </c>
      <c r="E90" s="211" t="s">
        <v>488</v>
      </c>
      <c r="F90" s="211"/>
      <c r="G90" s="211"/>
      <c r="H90" s="211"/>
      <c r="I90" s="211"/>
      <c r="J90" s="211"/>
      <c r="K90" s="211"/>
      <c r="L90" s="211"/>
      <c r="M90" s="211"/>
      <c r="N90" s="211"/>
      <c r="O90" s="211"/>
      <c r="P90" s="211"/>
      <c r="Q90" s="211"/>
      <c r="R90" s="211"/>
      <c r="S90" s="211"/>
      <c r="T90" s="211"/>
      <c r="U90" s="212"/>
      <c r="V90" s="213"/>
      <c r="W90" s="213"/>
      <c r="X90" s="213"/>
      <c r="Y90" s="213"/>
      <c r="Z90" s="213"/>
      <c r="AA90" s="213"/>
    </row>
    <row r="91" spans="1:27" ht="13.5" customHeight="1" x14ac:dyDescent="0.15">
      <c r="A91" s="11"/>
      <c r="B91" s="32"/>
      <c r="C91" s="32"/>
      <c r="D91" s="214" t="s">
        <v>627</v>
      </c>
      <c r="E91" s="211" t="s">
        <v>639</v>
      </c>
      <c r="F91" s="211"/>
      <c r="G91" s="211"/>
      <c r="H91" s="211"/>
      <c r="I91" s="211"/>
      <c r="J91" s="211"/>
      <c r="K91" s="211"/>
      <c r="L91" s="211"/>
      <c r="M91" s="211"/>
      <c r="N91" s="211"/>
      <c r="O91" s="211"/>
      <c r="P91" s="211"/>
      <c r="Q91" s="211"/>
      <c r="R91" s="211"/>
      <c r="S91" s="211"/>
      <c r="T91" s="211"/>
      <c r="U91" s="212"/>
      <c r="V91" s="213"/>
      <c r="W91" s="213"/>
      <c r="X91" s="213"/>
      <c r="Y91" s="213"/>
      <c r="Z91" s="213"/>
      <c r="AA91" s="213"/>
    </row>
    <row r="92" spans="1:27" ht="13.5" customHeight="1" x14ac:dyDescent="0.15">
      <c r="A92" s="11"/>
      <c r="B92" s="32"/>
      <c r="C92" s="32"/>
      <c r="D92" s="211"/>
      <c r="E92" s="644" t="s">
        <v>534</v>
      </c>
      <c r="F92" s="644"/>
      <c r="G92" s="644"/>
      <c r="H92" s="644"/>
      <c r="I92" s="644"/>
      <c r="J92" s="644"/>
      <c r="K92" s="644"/>
      <c r="L92" s="644"/>
      <c r="M92" s="644"/>
      <c r="N92" s="644"/>
      <c r="O92" s="644"/>
      <c r="P92" s="644"/>
      <c r="Q92" s="644"/>
      <c r="R92" s="644"/>
      <c r="S92" s="644"/>
      <c r="T92" s="644"/>
      <c r="U92" s="644"/>
      <c r="V92" s="644"/>
      <c r="W92" s="644"/>
      <c r="X92" s="644"/>
      <c r="Y92" s="644"/>
      <c r="Z92" s="644"/>
      <c r="AA92" s="644"/>
    </row>
    <row r="93" spans="1:27" ht="13.5" customHeight="1" x14ac:dyDescent="0.15">
      <c r="A93" s="11"/>
      <c r="B93" s="32"/>
      <c r="C93" s="32"/>
      <c r="D93" s="211"/>
      <c r="E93" s="644"/>
      <c r="F93" s="644"/>
      <c r="G93" s="644"/>
      <c r="H93" s="644"/>
      <c r="I93" s="644"/>
      <c r="J93" s="644"/>
      <c r="K93" s="644"/>
      <c r="L93" s="644"/>
      <c r="M93" s="644"/>
      <c r="N93" s="644"/>
      <c r="O93" s="644"/>
      <c r="P93" s="644"/>
      <c r="Q93" s="644"/>
      <c r="R93" s="644"/>
      <c r="S93" s="644"/>
      <c r="T93" s="644"/>
      <c r="U93" s="644"/>
      <c r="V93" s="644"/>
      <c r="W93" s="644"/>
      <c r="X93" s="644"/>
      <c r="Y93" s="644"/>
      <c r="Z93" s="644"/>
      <c r="AA93" s="644"/>
    </row>
    <row r="94" spans="1:27" ht="13.5" customHeight="1" x14ac:dyDescent="0.15">
      <c r="A94" s="11"/>
      <c r="B94" s="32"/>
      <c r="C94" s="32" t="s">
        <v>640</v>
      </c>
      <c r="D94" s="524" t="s">
        <v>753</v>
      </c>
      <c r="E94" s="594"/>
      <c r="F94" s="594"/>
      <c r="G94" s="594"/>
      <c r="H94" s="594"/>
      <c r="I94" s="594"/>
      <c r="J94" s="594"/>
      <c r="K94" s="594"/>
      <c r="L94" s="594"/>
      <c r="M94" s="594"/>
      <c r="N94" s="595"/>
      <c r="O94" s="595"/>
      <c r="P94" s="595"/>
      <c r="Q94" s="595"/>
      <c r="R94" s="595"/>
      <c r="S94" s="595"/>
      <c r="T94" s="595"/>
      <c r="U94" s="595"/>
      <c r="V94" s="595"/>
      <c r="W94" s="595"/>
      <c r="X94" s="595"/>
      <c r="Y94" s="595"/>
      <c r="Z94" s="595"/>
      <c r="AA94" s="595"/>
    </row>
    <row r="95" spans="1:27" ht="13.5" customHeight="1" x14ac:dyDescent="0.15">
      <c r="A95" s="11"/>
      <c r="B95" s="32"/>
      <c r="C95" s="32"/>
      <c r="D95" s="677" t="s">
        <v>754</v>
      </c>
      <c r="E95" s="677"/>
      <c r="F95" s="677"/>
      <c r="G95" s="677"/>
      <c r="H95" s="677"/>
      <c r="I95" s="677"/>
      <c r="J95" s="677"/>
      <c r="K95" s="677"/>
      <c r="L95" s="677"/>
      <c r="M95" s="677"/>
      <c r="N95" s="677"/>
      <c r="O95" s="677"/>
      <c r="P95" s="677"/>
      <c r="Q95" s="677"/>
      <c r="R95" s="677"/>
      <c r="S95" s="677"/>
      <c r="T95" s="677"/>
      <c r="U95" s="677"/>
      <c r="V95" s="677"/>
      <c r="W95" s="677"/>
      <c r="X95" s="677"/>
      <c r="Y95" s="677"/>
      <c r="Z95" s="677"/>
      <c r="AA95" s="677"/>
    </row>
    <row r="96" spans="1:27" ht="13.5" customHeight="1" x14ac:dyDescent="0.15">
      <c r="A96" s="11"/>
      <c r="B96" s="32"/>
      <c r="C96" s="32"/>
      <c r="D96" s="677"/>
      <c r="E96" s="677"/>
      <c r="F96" s="677"/>
      <c r="G96" s="677"/>
      <c r="H96" s="677"/>
      <c r="I96" s="677"/>
      <c r="J96" s="677"/>
      <c r="K96" s="677"/>
      <c r="L96" s="677"/>
      <c r="M96" s="677"/>
      <c r="N96" s="677"/>
      <c r="O96" s="677"/>
      <c r="P96" s="677"/>
      <c r="Q96" s="677"/>
      <c r="R96" s="677"/>
      <c r="S96" s="677"/>
      <c r="T96" s="677"/>
      <c r="U96" s="677"/>
      <c r="V96" s="677"/>
      <c r="W96" s="677"/>
      <c r="X96" s="677"/>
      <c r="Y96" s="677"/>
      <c r="Z96" s="677"/>
      <c r="AA96" s="677"/>
    </row>
    <row r="97" spans="1:27" ht="13.5" customHeight="1" x14ac:dyDescent="0.15">
      <c r="A97" s="11"/>
      <c r="B97" s="32"/>
      <c r="C97" s="32"/>
      <c r="D97" s="677"/>
      <c r="E97" s="677"/>
      <c r="F97" s="677"/>
      <c r="G97" s="677"/>
      <c r="H97" s="677"/>
      <c r="I97" s="677"/>
      <c r="J97" s="677"/>
      <c r="K97" s="677"/>
      <c r="L97" s="677"/>
      <c r="M97" s="677"/>
      <c r="N97" s="677"/>
      <c r="O97" s="677"/>
      <c r="P97" s="677"/>
      <c r="Q97" s="677"/>
      <c r="R97" s="677"/>
      <c r="S97" s="677"/>
      <c r="T97" s="677"/>
      <c r="U97" s="677"/>
      <c r="V97" s="677"/>
      <c r="W97" s="677"/>
      <c r="X97" s="677"/>
      <c r="Y97" s="677"/>
      <c r="Z97" s="677"/>
      <c r="AA97" s="677"/>
    </row>
    <row r="98" spans="1:27" ht="13.5" customHeight="1" x14ac:dyDescent="0.15">
      <c r="A98" s="11"/>
      <c r="B98" s="32"/>
      <c r="C98" s="32"/>
      <c r="D98" s="677"/>
      <c r="E98" s="677"/>
      <c r="F98" s="677"/>
      <c r="G98" s="677"/>
      <c r="H98" s="677"/>
      <c r="I98" s="677"/>
      <c r="J98" s="677"/>
      <c r="K98" s="677"/>
      <c r="L98" s="677"/>
      <c r="M98" s="677"/>
      <c r="N98" s="677"/>
      <c r="O98" s="677"/>
      <c r="P98" s="677"/>
      <c r="Q98" s="677"/>
      <c r="R98" s="677"/>
      <c r="S98" s="677"/>
      <c r="T98" s="677"/>
      <c r="U98" s="677"/>
      <c r="V98" s="677"/>
      <c r="W98" s="677"/>
      <c r="X98" s="677"/>
      <c r="Y98" s="677"/>
      <c r="Z98" s="677"/>
      <c r="AA98" s="677"/>
    </row>
    <row r="99" spans="1:27" ht="13.5" customHeight="1" x14ac:dyDescent="0.15">
      <c r="A99" s="11"/>
      <c r="B99" s="32"/>
      <c r="C99" s="32" t="s">
        <v>641</v>
      </c>
      <c r="D99" s="1" t="s">
        <v>298</v>
      </c>
      <c r="E99" s="1"/>
      <c r="F99" s="1"/>
      <c r="G99" s="1"/>
      <c r="H99" s="1"/>
      <c r="I99" s="1"/>
      <c r="J99" s="1"/>
      <c r="K99" s="1"/>
      <c r="L99" s="1"/>
      <c r="M99" s="1"/>
      <c r="N99" s="1"/>
      <c r="O99" s="1"/>
      <c r="P99" s="1"/>
      <c r="Q99" s="1"/>
      <c r="R99" s="1"/>
      <c r="S99" s="1"/>
      <c r="T99" s="1"/>
      <c r="U99" s="186"/>
      <c r="V99" s="187"/>
      <c r="W99" s="187"/>
      <c r="X99" s="187"/>
      <c r="Y99" s="187"/>
      <c r="Z99" s="187"/>
      <c r="AA99" s="187"/>
    </row>
    <row r="100" spans="1:27" ht="13.5" customHeight="1" x14ac:dyDescent="0.15">
      <c r="A100" s="11"/>
      <c r="B100" s="32"/>
      <c r="C100" s="32"/>
      <c r="D100" s="214" t="s">
        <v>627</v>
      </c>
      <c r="E100" s="616" t="s">
        <v>553</v>
      </c>
      <c r="F100" s="616"/>
      <c r="G100" s="616"/>
      <c r="H100" s="616"/>
      <c r="I100" s="616"/>
      <c r="J100" s="616"/>
      <c r="K100" s="616"/>
      <c r="L100" s="616"/>
      <c r="M100" s="616"/>
      <c r="N100" s="616"/>
      <c r="O100" s="616"/>
      <c r="P100" s="616"/>
      <c r="Q100" s="616"/>
      <c r="R100" s="616"/>
      <c r="S100" s="616"/>
      <c r="T100" s="616"/>
      <c r="U100" s="616"/>
      <c r="V100" s="616"/>
      <c r="W100" s="616"/>
      <c r="X100" s="616"/>
      <c r="Y100" s="616"/>
      <c r="Z100" s="616"/>
      <c r="AA100" s="616"/>
    </row>
    <row r="101" spans="1:27" ht="13.5" customHeight="1" x14ac:dyDescent="0.15">
      <c r="A101" s="11"/>
      <c r="B101" s="32"/>
      <c r="C101" s="32"/>
      <c r="D101" s="214"/>
      <c r="E101" s="616"/>
      <c r="F101" s="616"/>
      <c r="G101" s="616"/>
      <c r="H101" s="616"/>
      <c r="I101" s="616"/>
      <c r="J101" s="616"/>
      <c r="K101" s="616"/>
      <c r="L101" s="616"/>
      <c r="M101" s="616"/>
      <c r="N101" s="616"/>
      <c r="O101" s="616"/>
      <c r="P101" s="616"/>
      <c r="Q101" s="616"/>
      <c r="R101" s="616"/>
      <c r="S101" s="616"/>
      <c r="T101" s="616"/>
      <c r="U101" s="616"/>
      <c r="V101" s="616"/>
      <c r="W101" s="616"/>
      <c r="X101" s="616"/>
      <c r="Y101" s="616"/>
      <c r="Z101" s="616"/>
      <c r="AA101" s="616"/>
    </row>
    <row r="102" spans="1:27" ht="13.5" customHeight="1" x14ac:dyDescent="0.15">
      <c r="A102" s="11"/>
      <c r="B102" s="32"/>
      <c r="C102" s="32"/>
      <c r="D102" s="214" t="s">
        <v>627</v>
      </c>
      <c r="E102" s="217" t="s">
        <v>489</v>
      </c>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row>
    <row r="103" spans="1:27" ht="13.5" customHeight="1" x14ac:dyDescent="0.15">
      <c r="A103" s="11"/>
      <c r="B103" s="32"/>
      <c r="C103" s="32"/>
      <c r="D103" s="214" t="s">
        <v>627</v>
      </c>
      <c r="E103" s="616" t="s">
        <v>490</v>
      </c>
      <c r="F103" s="616"/>
      <c r="G103" s="616"/>
      <c r="H103" s="616"/>
      <c r="I103" s="616"/>
      <c r="J103" s="616"/>
      <c r="K103" s="616"/>
      <c r="L103" s="616"/>
      <c r="M103" s="616"/>
      <c r="N103" s="616"/>
      <c r="O103" s="616"/>
      <c r="P103" s="616"/>
      <c r="Q103" s="616"/>
      <c r="R103" s="616"/>
      <c r="S103" s="616"/>
      <c r="T103" s="616"/>
      <c r="U103" s="616"/>
      <c r="V103" s="616"/>
      <c r="W103" s="616"/>
      <c r="X103" s="616"/>
      <c r="Y103" s="616"/>
      <c r="Z103" s="616"/>
      <c r="AA103" s="616"/>
    </row>
    <row r="104" spans="1:27" ht="13.5" customHeight="1" x14ac:dyDescent="0.15">
      <c r="A104" s="11"/>
      <c r="B104" s="32"/>
      <c r="C104" s="32"/>
      <c r="D104" s="1"/>
      <c r="E104" s="616"/>
      <c r="F104" s="616"/>
      <c r="G104" s="616"/>
      <c r="H104" s="616"/>
      <c r="I104" s="616"/>
      <c r="J104" s="616"/>
      <c r="K104" s="616"/>
      <c r="L104" s="616"/>
      <c r="M104" s="616"/>
      <c r="N104" s="616"/>
      <c r="O104" s="616"/>
      <c r="P104" s="616"/>
      <c r="Q104" s="616"/>
      <c r="R104" s="616"/>
      <c r="S104" s="616"/>
      <c r="T104" s="616"/>
      <c r="U104" s="616"/>
      <c r="V104" s="616"/>
      <c r="W104" s="616"/>
      <c r="X104" s="616"/>
      <c r="Y104" s="616"/>
      <c r="Z104" s="616"/>
      <c r="AA104" s="616"/>
    </row>
    <row r="105" spans="1:27" ht="13.5" customHeight="1" x14ac:dyDescent="0.15">
      <c r="A105" s="11"/>
      <c r="B105" s="32"/>
      <c r="C105" s="32"/>
      <c r="D105" s="1" t="s">
        <v>292</v>
      </c>
      <c r="E105" s="644" t="s">
        <v>491</v>
      </c>
      <c r="F105" s="644"/>
      <c r="G105" s="644"/>
      <c r="H105" s="644"/>
      <c r="I105" s="644"/>
      <c r="J105" s="644"/>
      <c r="K105" s="644"/>
      <c r="L105" s="644"/>
      <c r="M105" s="644"/>
      <c r="N105" s="644"/>
      <c r="O105" s="644"/>
      <c r="P105" s="644"/>
      <c r="Q105" s="644"/>
      <c r="R105" s="644"/>
      <c r="S105" s="644"/>
      <c r="T105" s="644"/>
      <c r="U105" s="644"/>
      <c r="V105" s="644"/>
      <c r="W105" s="644"/>
      <c r="X105" s="644"/>
      <c r="Y105" s="644"/>
      <c r="Z105" s="644"/>
      <c r="AA105" s="644"/>
    </row>
    <row r="106" spans="1:27" ht="13.5" customHeight="1" x14ac:dyDescent="0.15">
      <c r="A106" s="11"/>
      <c r="B106" s="32"/>
      <c r="C106" s="32"/>
      <c r="D106" s="1"/>
      <c r="E106" s="644"/>
      <c r="F106" s="644"/>
      <c r="G106" s="644"/>
      <c r="H106" s="644"/>
      <c r="I106" s="644"/>
      <c r="J106" s="644"/>
      <c r="K106" s="644"/>
      <c r="L106" s="644"/>
      <c r="M106" s="644"/>
      <c r="N106" s="644"/>
      <c r="O106" s="644"/>
      <c r="P106" s="644"/>
      <c r="Q106" s="644"/>
      <c r="R106" s="644"/>
      <c r="S106" s="644"/>
      <c r="T106" s="644"/>
      <c r="U106" s="644"/>
      <c r="V106" s="644"/>
      <c r="W106" s="644"/>
      <c r="X106" s="644"/>
      <c r="Y106" s="644"/>
      <c r="Z106" s="644"/>
      <c r="AA106" s="644"/>
    </row>
    <row r="107" spans="1:27" ht="13.5" customHeight="1" x14ac:dyDescent="0.15">
      <c r="A107" s="11"/>
      <c r="B107" s="32"/>
      <c r="C107" s="32"/>
      <c r="D107" s="1"/>
      <c r="E107" s="644"/>
      <c r="F107" s="644"/>
      <c r="G107" s="644"/>
      <c r="H107" s="644"/>
      <c r="I107" s="644"/>
      <c r="J107" s="644"/>
      <c r="K107" s="644"/>
      <c r="L107" s="644"/>
      <c r="M107" s="644"/>
      <c r="N107" s="644"/>
      <c r="O107" s="644"/>
      <c r="P107" s="644"/>
      <c r="Q107" s="644"/>
      <c r="R107" s="644"/>
      <c r="S107" s="644"/>
      <c r="T107" s="644"/>
      <c r="U107" s="644"/>
      <c r="V107" s="644"/>
      <c r="W107" s="644"/>
      <c r="X107" s="644"/>
      <c r="Y107" s="644"/>
      <c r="Z107" s="644"/>
      <c r="AA107" s="644"/>
    </row>
    <row r="108" spans="1:27" ht="13.5" customHeight="1" x14ac:dyDescent="0.15">
      <c r="A108" s="11"/>
      <c r="B108" s="32"/>
      <c r="C108" s="32" t="s">
        <v>654</v>
      </c>
      <c r="D108" s="1" t="s">
        <v>301</v>
      </c>
      <c r="E108" s="514"/>
      <c r="F108" s="514"/>
      <c r="G108" s="514"/>
      <c r="H108" s="514"/>
      <c r="I108" s="514"/>
      <c r="J108" s="514"/>
      <c r="K108" s="514"/>
      <c r="L108" s="514"/>
      <c r="M108" s="514"/>
      <c r="N108" s="514"/>
      <c r="O108" s="514"/>
      <c r="P108" s="514"/>
      <c r="Q108" s="514"/>
      <c r="R108" s="514"/>
      <c r="S108" s="514"/>
      <c r="T108" s="514"/>
      <c r="U108" s="514"/>
      <c r="V108" s="514"/>
      <c r="W108" s="514"/>
      <c r="X108" s="514"/>
      <c r="Y108" s="514"/>
      <c r="Z108" s="514"/>
      <c r="AA108" s="514"/>
    </row>
    <row r="109" spans="1:27" ht="13.5" customHeight="1" x14ac:dyDescent="0.15">
      <c r="A109" s="11"/>
      <c r="B109" s="32"/>
      <c r="C109" s="32"/>
      <c r="D109" s="5" t="s">
        <v>292</v>
      </c>
      <c r="E109" s="222" t="s">
        <v>492</v>
      </c>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row>
    <row r="110" spans="1:27" ht="13.5" customHeight="1" x14ac:dyDescent="0.15">
      <c r="A110" s="11"/>
      <c r="B110" s="32"/>
      <c r="C110" s="32"/>
      <c r="D110" s="5" t="s">
        <v>635</v>
      </c>
      <c r="E110" s="644" t="s">
        <v>642</v>
      </c>
      <c r="F110" s="644"/>
      <c r="G110" s="644"/>
      <c r="H110" s="644"/>
      <c r="I110" s="644"/>
      <c r="J110" s="644"/>
      <c r="K110" s="644"/>
      <c r="L110" s="644"/>
      <c r="M110" s="644"/>
      <c r="N110" s="644"/>
      <c r="O110" s="644"/>
      <c r="P110" s="644"/>
      <c r="Q110" s="644"/>
      <c r="R110" s="644"/>
      <c r="S110" s="644"/>
      <c r="T110" s="644"/>
      <c r="U110" s="644"/>
      <c r="V110" s="644"/>
      <c r="W110" s="644"/>
      <c r="X110" s="644"/>
      <c r="Y110" s="644"/>
      <c r="Z110" s="644"/>
      <c r="AA110" s="644"/>
    </row>
    <row r="111" spans="1:27" ht="13.5" customHeight="1" x14ac:dyDescent="0.15">
      <c r="A111" s="11"/>
      <c r="B111" s="32"/>
      <c r="C111" s="32"/>
      <c r="D111" s="5"/>
      <c r="E111" s="644"/>
      <c r="F111" s="644"/>
      <c r="G111" s="644"/>
      <c r="H111" s="644"/>
      <c r="I111" s="644"/>
      <c r="J111" s="644"/>
      <c r="K111" s="644"/>
      <c r="L111" s="644"/>
      <c r="M111" s="644"/>
      <c r="N111" s="644"/>
      <c r="O111" s="644"/>
      <c r="P111" s="644"/>
      <c r="Q111" s="644"/>
      <c r="R111" s="644"/>
      <c r="S111" s="644"/>
      <c r="T111" s="644"/>
      <c r="U111" s="644"/>
      <c r="V111" s="644"/>
      <c r="W111" s="644"/>
      <c r="X111" s="644"/>
      <c r="Y111" s="644"/>
      <c r="Z111" s="644"/>
      <c r="AA111" s="644"/>
    </row>
    <row r="112" spans="1:27" ht="6" customHeight="1" x14ac:dyDescent="0.15">
      <c r="A112" s="11"/>
      <c r="B112" s="32"/>
      <c r="C112" s="32"/>
      <c r="D112" s="5"/>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row>
    <row r="113" spans="1:27" ht="13.5" customHeight="1" x14ac:dyDescent="0.15">
      <c r="A113" s="11" t="s">
        <v>625</v>
      </c>
      <c r="B113" s="32"/>
      <c r="C113" s="516" t="s">
        <v>336</v>
      </c>
      <c r="D113" s="5"/>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row>
    <row r="114" spans="1:27" ht="5.25" customHeight="1" x14ac:dyDescent="0.15">
      <c r="A114" s="11"/>
      <c r="B114" s="32"/>
      <c r="C114" s="204"/>
      <c r="D114" s="5"/>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row>
    <row r="115" spans="1:27" ht="13.5" customHeight="1" x14ac:dyDescent="0.15">
      <c r="A115" s="11"/>
      <c r="B115" s="11" t="s">
        <v>643</v>
      </c>
      <c r="C115" s="520" t="s">
        <v>305</v>
      </c>
      <c r="D115" s="5"/>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row>
    <row r="116" spans="1:27" ht="13.5" customHeight="1" x14ac:dyDescent="0.15">
      <c r="A116" s="32"/>
      <c r="B116" s="32"/>
      <c r="C116" s="5" t="s">
        <v>608</v>
      </c>
      <c r="D116" s="266" t="s">
        <v>493</v>
      </c>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row>
    <row r="117" spans="1:27" ht="13.5" customHeight="1" x14ac:dyDescent="0.15">
      <c r="A117" s="32"/>
      <c r="B117" s="32"/>
      <c r="C117" s="5" t="s">
        <v>644</v>
      </c>
      <c r="D117" s="211" t="s">
        <v>307</v>
      </c>
      <c r="E117" s="211"/>
      <c r="F117" s="211"/>
      <c r="G117" s="211"/>
      <c r="H117" s="211"/>
      <c r="I117" s="211"/>
      <c r="J117" s="211"/>
      <c r="K117" s="211"/>
      <c r="L117" s="211"/>
      <c r="M117" s="211"/>
      <c r="N117" s="211"/>
      <c r="O117" s="211"/>
      <c r="P117" s="211"/>
      <c r="Q117" s="211"/>
      <c r="R117" s="211"/>
      <c r="S117" s="211"/>
      <c r="T117" s="211"/>
      <c r="U117" s="212"/>
      <c r="V117" s="213"/>
      <c r="W117" s="213"/>
      <c r="X117" s="213"/>
      <c r="Y117" s="213"/>
      <c r="Z117" s="213"/>
      <c r="AA117" s="213"/>
    </row>
    <row r="118" spans="1:27" ht="13.5" customHeight="1" x14ac:dyDescent="0.15">
      <c r="A118" s="32"/>
      <c r="B118" s="32"/>
      <c r="C118" s="5" t="s">
        <v>629</v>
      </c>
      <c r="D118" s="644" t="s">
        <v>494</v>
      </c>
      <c r="E118" s="644"/>
      <c r="F118" s="644"/>
      <c r="G118" s="644"/>
      <c r="H118" s="644"/>
      <c r="I118" s="644"/>
      <c r="J118" s="644"/>
      <c r="K118" s="644"/>
      <c r="L118" s="644"/>
      <c r="M118" s="644"/>
      <c r="N118" s="644"/>
      <c r="O118" s="644"/>
      <c r="P118" s="644"/>
      <c r="Q118" s="644"/>
      <c r="R118" s="644"/>
      <c r="S118" s="644"/>
      <c r="T118" s="644"/>
      <c r="U118" s="644"/>
      <c r="V118" s="644"/>
      <c r="W118" s="644"/>
      <c r="X118" s="644"/>
      <c r="Y118" s="644"/>
      <c r="Z118" s="644"/>
      <c r="AA118" s="644"/>
    </row>
    <row r="119" spans="1:27" ht="13.5" customHeight="1" x14ac:dyDescent="0.15">
      <c r="A119" s="32"/>
      <c r="B119" s="32"/>
      <c r="C119" s="5"/>
      <c r="D119" s="644"/>
      <c r="E119" s="644"/>
      <c r="F119" s="644"/>
      <c r="G119" s="644"/>
      <c r="H119" s="644"/>
      <c r="I119" s="644"/>
      <c r="J119" s="644"/>
      <c r="K119" s="644"/>
      <c r="L119" s="644"/>
      <c r="M119" s="644"/>
      <c r="N119" s="644"/>
      <c r="O119" s="644"/>
      <c r="P119" s="644"/>
      <c r="Q119" s="644"/>
      <c r="R119" s="644"/>
      <c r="S119" s="644"/>
      <c r="T119" s="644"/>
      <c r="U119" s="644"/>
      <c r="V119" s="644"/>
      <c r="W119" s="644"/>
      <c r="X119" s="644"/>
      <c r="Y119" s="644"/>
      <c r="Z119" s="644"/>
      <c r="AA119" s="644"/>
    </row>
    <row r="120" spans="1:27" ht="13.5" customHeight="1" x14ac:dyDescent="0.15">
      <c r="A120" s="32"/>
      <c r="B120" s="32"/>
      <c r="C120" s="5" t="s">
        <v>645</v>
      </c>
      <c r="D120" s="616" t="s">
        <v>495</v>
      </c>
      <c r="E120" s="616"/>
      <c r="F120" s="616"/>
      <c r="G120" s="616"/>
      <c r="H120" s="616"/>
      <c r="I120" s="616"/>
      <c r="J120" s="616"/>
      <c r="K120" s="616"/>
      <c r="L120" s="616"/>
      <c r="M120" s="616"/>
      <c r="N120" s="616"/>
      <c r="O120" s="616"/>
      <c r="P120" s="616"/>
      <c r="Q120" s="616"/>
      <c r="R120" s="616"/>
      <c r="S120" s="616"/>
      <c r="T120" s="616"/>
      <c r="U120" s="616"/>
      <c r="V120" s="616"/>
      <c r="W120" s="616"/>
      <c r="X120" s="616"/>
      <c r="Y120" s="616"/>
      <c r="Z120" s="616"/>
      <c r="AA120" s="616"/>
    </row>
    <row r="121" spans="1:27" ht="13.5" customHeight="1" x14ac:dyDescent="0.15">
      <c r="A121" s="32"/>
      <c r="B121" s="32"/>
      <c r="C121" s="5"/>
      <c r="D121" s="616"/>
      <c r="E121" s="616"/>
      <c r="F121" s="616"/>
      <c r="G121" s="616"/>
      <c r="H121" s="616"/>
      <c r="I121" s="616"/>
      <c r="J121" s="616"/>
      <c r="K121" s="616"/>
      <c r="L121" s="616"/>
      <c r="M121" s="616"/>
      <c r="N121" s="616"/>
      <c r="O121" s="616"/>
      <c r="P121" s="616"/>
      <c r="Q121" s="616"/>
      <c r="R121" s="616"/>
      <c r="S121" s="616"/>
      <c r="T121" s="616"/>
      <c r="U121" s="616"/>
      <c r="V121" s="616"/>
      <c r="W121" s="616"/>
      <c r="X121" s="616"/>
      <c r="Y121" s="616"/>
      <c r="Z121" s="616"/>
      <c r="AA121" s="616"/>
    </row>
    <row r="122" spans="1:27" ht="13.5" customHeight="1" x14ac:dyDescent="0.15">
      <c r="A122" s="32"/>
      <c r="B122" s="32"/>
      <c r="C122" s="5"/>
      <c r="D122" s="616"/>
      <c r="E122" s="616"/>
      <c r="F122" s="616"/>
      <c r="G122" s="616"/>
      <c r="H122" s="616"/>
      <c r="I122" s="616"/>
      <c r="J122" s="616"/>
      <c r="K122" s="616"/>
      <c r="L122" s="616"/>
      <c r="M122" s="616"/>
      <c r="N122" s="616"/>
      <c r="O122" s="616"/>
      <c r="P122" s="616"/>
      <c r="Q122" s="616"/>
      <c r="R122" s="616"/>
      <c r="S122" s="616"/>
      <c r="T122" s="616"/>
      <c r="U122" s="616"/>
      <c r="V122" s="616"/>
      <c r="W122" s="616"/>
      <c r="X122" s="616"/>
      <c r="Y122" s="616"/>
      <c r="Z122" s="616"/>
      <c r="AA122" s="616"/>
    </row>
    <row r="123" spans="1:27" ht="13.5" customHeight="1" x14ac:dyDescent="0.15">
      <c r="A123" s="32"/>
      <c r="B123" s="32"/>
      <c r="C123" s="5"/>
      <c r="D123" s="521" t="s">
        <v>496</v>
      </c>
      <c r="E123" s="515"/>
      <c r="F123" s="515"/>
      <c r="G123" s="515"/>
      <c r="H123" s="515"/>
      <c r="I123" s="515"/>
      <c r="J123" s="515"/>
      <c r="K123" s="515"/>
      <c r="L123" s="515"/>
      <c r="M123" s="515"/>
      <c r="N123" s="515"/>
      <c r="O123" s="515"/>
      <c r="P123" s="515"/>
      <c r="Q123" s="515"/>
      <c r="R123" s="515"/>
      <c r="S123" s="515"/>
      <c r="T123" s="515"/>
      <c r="U123" s="515"/>
      <c r="V123" s="515"/>
      <c r="W123" s="515"/>
      <c r="X123" s="515"/>
      <c r="Y123" s="515"/>
      <c r="Z123" s="515"/>
      <c r="AA123" s="515"/>
    </row>
    <row r="124" spans="1:27" ht="13.5" customHeight="1" x14ac:dyDescent="0.15">
      <c r="A124" s="32"/>
      <c r="B124" s="32"/>
      <c r="C124" s="5" t="s">
        <v>632</v>
      </c>
      <c r="D124" s="217" t="s">
        <v>355</v>
      </c>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217"/>
      <c r="AA124" s="217"/>
    </row>
    <row r="125" spans="1:27" ht="13.5" customHeight="1" x14ac:dyDescent="0.15">
      <c r="A125" s="32"/>
      <c r="B125" s="32"/>
      <c r="C125" s="5" t="s">
        <v>637</v>
      </c>
      <c r="D125" s="280"/>
      <c r="E125" s="281"/>
      <c r="F125" s="217" t="s">
        <v>365</v>
      </c>
      <c r="G125" s="217"/>
      <c r="H125" s="217"/>
      <c r="I125" s="217"/>
      <c r="J125" s="217"/>
      <c r="K125" s="217"/>
      <c r="L125" s="217"/>
      <c r="M125" s="217"/>
      <c r="N125" s="217"/>
      <c r="O125" s="217"/>
      <c r="P125" s="217"/>
      <c r="Q125" s="217"/>
      <c r="R125" s="217"/>
      <c r="S125" s="217"/>
      <c r="T125" s="217"/>
      <c r="U125" s="217"/>
      <c r="V125" s="217"/>
      <c r="W125" s="217"/>
      <c r="X125" s="217"/>
      <c r="Y125" s="217"/>
      <c r="Z125" s="217"/>
      <c r="AA125" s="217"/>
    </row>
    <row r="126" spans="1:27" ht="13.5" customHeight="1" x14ac:dyDescent="0.15">
      <c r="A126" s="32"/>
      <c r="B126" s="32"/>
      <c r="C126" s="5" t="s">
        <v>646</v>
      </c>
      <c r="D126" s="458" t="s">
        <v>722</v>
      </c>
      <c r="E126" s="282"/>
      <c r="F126" s="217"/>
      <c r="G126" s="217"/>
      <c r="H126" s="217"/>
      <c r="I126" s="217"/>
      <c r="J126" s="217"/>
      <c r="K126" s="217"/>
      <c r="L126" s="217"/>
      <c r="M126" s="217"/>
      <c r="N126" s="217"/>
      <c r="O126" s="217"/>
      <c r="P126" s="217"/>
      <c r="Q126" s="217"/>
      <c r="R126" s="217"/>
      <c r="S126" s="217"/>
      <c r="T126" s="217"/>
      <c r="U126" s="217"/>
      <c r="V126" s="217"/>
      <c r="W126" s="217"/>
      <c r="X126" s="217"/>
      <c r="Y126" s="217"/>
      <c r="Z126" s="217"/>
      <c r="AA126" s="217"/>
    </row>
    <row r="127" spans="1:27" ht="13.5" customHeight="1" x14ac:dyDescent="0.15">
      <c r="A127" s="32"/>
      <c r="B127" s="32"/>
      <c r="C127" s="5" t="s">
        <v>640</v>
      </c>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row>
    <row r="128" spans="1:27" ht="13.5" customHeight="1" x14ac:dyDescent="0.15">
      <c r="A128" s="32"/>
      <c r="B128" s="11" t="s">
        <v>619</v>
      </c>
      <c r="C128" s="5" t="s">
        <v>306</v>
      </c>
      <c r="D128" s="1"/>
      <c r="E128" s="1"/>
      <c r="F128" s="1"/>
      <c r="G128" s="1"/>
      <c r="H128" s="1"/>
      <c r="I128" s="1"/>
      <c r="J128" s="1"/>
      <c r="K128" s="1"/>
      <c r="L128" s="1"/>
      <c r="M128" s="1"/>
      <c r="N128" s="1"/>
      <c r="O128" s="1"/>
      <c r="P128" s="1"/>
      <c r="Q128" s="1"/>
      <c r="R128" s="1"/>
      <c r="S128" s="1"/>
      <c r="T128" s="1"/>
      <c r="U128" s="186"/>
      <c r="V128" s="187"/>
      <c r="W128" s="187"/>
      <c r="X128" s="187"/>
      <c r="Y128" s="187"/>
      <c r="Z128" s="187"/>
      <c r="AA128" s="187"/>
    </row>
    <row r="129" spans="1:27" ht="13.5" customHeight="1" x14ac:dyDescent="0.15">
      <c r="A129" s="32"/>
      <c r="B129" s="32"/>
      <c r="C129" s="5" t="s">
        <v>647</v>
      </c>
      <c r="D129" s="211" t="s">
        <v>497</v>
      </c>
      <c r="E129" s="211"/>
      <c r="F129" s="211"/>
      <c r="G129" s="211"/>
      <c r="H129" s="211"/>
      <c r="I129" s="211"/>
      <c r="J129" s="211"/>
      <c r="K129" s="211"/>
      <c r="L129" s="211"/>
      <c r="M129" s="211"/>
      <c r="N129" s="211"/>
      <c r="O129" s="211"/>
      <c r="P129" s="211"/>
      <c r="Q129" s="211"/>
      <c r="R129" s="211"/>
      <c r="S129" s="211"/>
      <c r="T129" s="211"/>
      <c r="U129" s="212"/>
      <c r="V129" s="213"/>
      <c r="W129" s="213"/>
      <c r="X129" s="213"/>
      <c r="Y129" s="213"/>
      <c r="Z129" s="213"/>
      <c r="AA129" s="213"/>
    </row>
    <row r="130" spans="1:27" ht="13.5" customHeight="1" x14ac:dyDescent="0.15">
      <c r="A130" s="32"/>
      <c r="B130" s="32"/>
      <c r="C130" s="496" t="s">
        <v>644</v>
      </c>
      <c r="D130" s="675" t="s">
        <v>562</v>
      </c>
      <c r="E130" s="675"/>
      <c r="F130" s="675"/>
      <c r="G130" s="675"/>
      <c r="H130" s="675"/>
      <c r="I130" s="675"/>
      <c r="J130" s="675"/>
      <c r="K130" s="675"/>
      <c r="L130" s="675"/>
      <c r="M130" s="675"/>
      <c r="N130" s="675"/>
      <c r="O130" s="675"/>
      <c r="P130" s="675"/>
      <c r="Q130" s="675"/>
      <c r="R130" s="675"/>
      <c r="S130" s="675"/>
      <c r="T130" s="675"/>
      <c r="U130" s="675"/>
      <c r="V130" s="675"/>
      <c r="W130" s="675"/>
      <c r="X130" s="675"/>
      <c r="Y130" s="675"/>
      <c r="Z130" s="675"/>
      <c r="AA130" s="675"/>
    </row>
    <row r="131" spans="1:27" ht="13.5" customHeight="1" x14ac:dyDescent="0.15">
      <c r="A131" s="32"/>
      <c r="B131" s="32"/>
      <c r="C131" s="496"/>
      <c r="D131" s="675"/>
      <c r="E131" s="675"/>
      <c r="F131" s="675"/>
      <c r="G131" s="675"/>
      <c r="H131" s="675"/>
      <c r="I131" s="675"/>
      <c r="J131" s="675"/>
      <c r="K131" s="675"/>
      <c r="L131" s="675"/>
      <c r="M131" s="675"/>
      <c r="N131" s="675"/>
      <c r="O131" s="675"/>
      <c r="P131" s="675"/>
      <c r="Q131" s="675"/>
      <c r="R131" s="675"/>
      <c r="S131" s="675"/>
      <c r="T131" s="675"/>
      <c r="U131" s="675"/>
      <c r="V131" s="675"/>
      <c r="W131" s="675"/>
      <c r="X131" s="675"/>
      <c r="Y131" s="675"/>
      <c r="Z131" s="675"/>
      <c r="AA131" s="675"/>
    </row>
    <row r="132" spans="1:27" ht="13.5" customHeight="1" x14ac:dyDescent="0.15">
      <c r="A132" s="32"/>
      <c r="B132" s="32"/>
      <c r="C132" s="5" t="s">
        <v>629</v>
      </c>
      <c r="D132" s="1" t="s">
        <v>728</v>
      </c>
      <c r="E132" s="1"/>
      <c r="F132" s="1"/>
      <c r="G132" s="1"/>
      <c r="H132" s="1"/>
      <c r="I132" s="1"/>
      <c r="J132" s="1"/>
      <c r="K132" s="1"/>
      <c r="L132" s="1"/>
      <c r="M132" s="1"/>
      <c r="N132" s="1"/>
      <c r="O132" s="1"/>
      <c r="P132" s="1"/>
      <c r="Q132" s="1"/>
      <c r="R132" s="1"/>
      <c r="S132" s="1"/>
      <c r="T132" s="1"/>
      <c r="U132" s="186"/>
      <c r="V132" s="187"/>
      <c r="W132" s="187"/>
      <c r="X132" s="187"/>
      <c r="Y132" s="187"/>
      <c r="Z132" s="187"/>
      <c r="AA132" s="187"/>
    </row>
    <row r="133" spans="1:27" ht="13.5" customHeight="1" x14ac:dyDescent="0.15">
      <c r="A133" s="32"/>
      <c r="B133" s="32"/>
      <c r="C133" s="5"/>
      <c r="D133" s="1" t="s">
        <v>292</v>
      </c>
      <c r="E133" s="211" t="s">
        <v>723</v>
      </c>
      <c r="F133" s="211"/>
      <c r="G133" s="211"/>
      <c r="H133" s="211"/>
      <c r="I133" s="211"/>
      <c r="J133" s="211"/>
      <c r="K133" s="211"/>
      <c r="L133" s="211"/>
      <c r="M133" s="211"/>
      <c r="N133" s="211"/>
      <c r="O133" s="211"/>
      <c r="P133" s="211"/>
      <c r="Q133" s="211"/>
      <c r="R133" s="211"/>
      <c r="S133" s="211"/>
      <c r="T133" s="211"/>
      <c r="U133" s="212"/>
      <c r="V133" s="213"/>
      <c r="W133" s="213"/>
      <c r="X133" s="213"/>
      <c r="Y133" s="213"/>
      <c r="Z133" s="213"/>
      <c r="AA133" s="213"/>
    </row>
    <row r="134" spans="1:27" ht="13.5" customHeight="1" x14ac:dyDescent="0.15">
      <c r="A134" s="32"/>
      <c r="B134" s="32"/>
      <c r="C134" s="5"/>
      <c r="D134" s="1" t="s">
        <v>635</v>
      </c>
      <c r="E134" s="211" t="s">
        <v>498</v>
      </c>
      <c r="F134" s="211"/>
      <c r="G134" s="211"/>
      <c r="H134" s="211"/>
      <c r="I134" s="211"/>
      <c r="J134" s="211"/>
      <c r="K134" s="211"/>
      <c r="L134" s="211"/>
      <c r="M134" s="211"/>
      <c r="N134" s="211"/>
      <c r="O134" s="211"/>
      <c r="P134" s="211"/>
      <c r="Q134" s="211"/>
      <c r="R134" s="211"/>
      <c r="S134" s="211"/>
      <c r="T134" s="211"/>
      <c r="U134" s="212"/>
      <c r="V134" s="213"/>
      <c r="W134" s="213"/>
      <c r="X134" s="213"/>
      <c r="Y134" s="213"/>
      <c r="Z134" s="213"/>
      <c r="AA134" s="213"/>
    </row>
    <row r="135" spans="1:27" ht="13.5" customHeight="1" x14ac:dyDescent="0.15">
      <c r="A135" s="32"/>
      <c r="B135" s="32"/>
      <c r="C135" s="5"/>
      <c r="D135" s="1" t="s">
        <v>627</v>
      </c>
      <c r="E135" s="211" t="s">
        <v>724</v>
      </c>
      <c r="F135" s="211"/>
      <c r="G135" s="211"/>
      <c r="H135" s="211"/>
      <c r="I135" s="211"/>
      <c r="J135" s="211"/>
      <c r="K135" s="211"/>
      <c r="L135" s="211"/>
      <c r="M135" s="211"/>
      <c r="N135" s="211"/>
      <c r="O135" s="211"/>
      <c r="P135" s="211"/>
      <c r="Q135" s="211"/>
      <c r="R135" s="211"/>
      <c r="S135" s="211"/>
      <c r="T135" s="211"/>
      <c r="U135" s="212"/>
      <c r="V135" s="213"/>
      <c r="W135" s="213"/>
      <c r="X135" s="213"/>
      <c r="Y135" s="213"/>
      <c r="Z135" s="213"/>
      <c r="AA135" s="213"/>
    </row>
    <row r="136" spans="1:27" ht="13.5" customHeight="1" x14ac:dyDescent="0.15">
      <c r="A136" s="32"/>
      <c r="B136" s="32"/>
      <c r="C136" s="5"/>
      <c r="D136" s="1" t="s">
        <v>628</v>
      </c>
      <c r="E136" s="211" t="s">
        <v>748</v>
      </c>
      <c r="F136" s="211"/>
      <c r="G136" s="211"/>
      <c r="H136" s="211"/>
      <c r="I136" s="211"/>
      <c r="J136" s="211"/>
      <c r="K136" s="211"/>
      <c r="L136" s="211"/>
      <c r="M136" s="211"/>
      <c r="N136" s="211"/>
      <c r="O136" s="211"/>
      <c r="P136" s="211"/>
      <c r="Q136" s="211"/>
      <c r="R136" s="211"/>
      <c r="S136" s="211"/>
      <c r="T136" s="211"/>
      <c r="U136" s="212"/>
      <c r="V136" s="213"/>
      <c r="W136" s="213"/>
      <c r="X136" s="213"/>
      <c r="Y136" s="213"/>
      <c r="Z136" s="213"/>
      <c r="AA136" s="213"/>
    </row>
    <row r="137" spans="1:27" ht="13.5" customHeight="1" x14ac:dyDescent="0.15">
      <c r="A137" s="32"/>
      <c r="B137" s="32"/>
      <c r="C137" s="5" t="s">
        <v>631</v>
      </c>
      <c r="D137" s="1" t="s">
        <v>729</v>
      </c>
      <c r="E137" s="1"/>
      <c r="F137" s="1"/>
      <c r="G137" s="1"/>
      <c r="H137" s="1"/>
      <c r="I137" s="1"/>
      <c r="J137" s="1"/>
      <c r="K137" s="1"/>
      <c r="L137" s="1"/>
      <c r="M137" s="1"/>
      <c r="N137" s="1"/>
      <c r="O137" s="1"/>
      <c r="P137" s="1"/>
      <c r="Q137" s="1"/>
      <c r="R137" s="1"/>
      <c r="S137" s="1"/>
      <c r="T137" s="1"/>
      <c r="U137" s="186"/>
      <c r="V137" s="187"/>
      <c r="W137" s="187"/>
      <c r="X137" s="187"/>
      <c r="Y137" s="187"/>
      <c r="Z137" s="187"/>
      <c r="AA137" s="187"/>
    </row>
    <row r="138" spans="1:27" ht="13.5" customHeight="1" x14ac:dyDescent="0.15">
      <c r="A138" s="32"/>
      <c r="B138" s="32"/>
      <c r="C138" s="5"/>
      <c r="D138" s="1" t="s">
        <v>292</v>
      </c>
      <c r="E138" s="211" t="s">
        <v>730</v>
      </c>
      <c r="F138" s="211"/>
      <c r="G138" s="211"/>
      <c r="H138" s="211"/>
      <c r="I138" s="211"/>
      <c r="J138" s="211"/>
      <c r="K138" s="211"/>
      <c r="L138" s="211"/>
      <c r="M138" s="211"/>
      <c r="N138" s="211"/>
      <c r="O138" s="211"/>
      <c r="P138" s="211"/>
      <c r="Q138" s="211"/>
      <c r="R138" s="211"/>
      <c r="S138" s="211"/>
      <c r="T138" s="211"/>
      <c r="U138" s="212"/>
      <c r="V138" s="213"/>
      <c r="W138" s="213"/>
      <c r="X138" s="213"/>
      <c r="Y138" s="213"/>
      <c r="Z138" s="213"/>
      <c r="AA138" s="213"/>
    </row>
    <row r="139" spans="1:27" ht="13.5" customHeight="1" x14ac:dyDescent="0.15">
      <c r="A139" s="32"/>
      <c r="B139" s="32"/>
      <c r="C139" s="5"/>
      <c r="D139" s="1" t="s">
        <v>635</v>
      </c>
      <c r="E139" s="616" t="s">
        <v>749</v>
      </c>
      <c r="F139" s="616"/>
      <c r="G139" s="616"/>
      <c r="H139" s="616"/>
      <c r="I139" s="616"/>
      <c r="J139" s="616"/>
      <c r="K139" s="616"/>
      <c r="L139" s="616"/>
      <c r="M139" s="616"/>
      <c r="N139" s="616"/>
      <c r="O139" s="616"/>
      <c r="P139" s="616"/>
      <c r="Q139" s="616"/>
      <c r="R139" s="616"/>
      <c r="S139" s="616"/>
      <c r="T139" s="616"/>
      <c r="U139" s="616"/>
      <c r="V139" s="616"/>
      <c r="W139" s="616"/>
      <c r="X139" s="616"/>
      <c r="Y139" s="616"/>
      <c r="Z139" s="616"/>
      <c r="AA139" s="616"/>
    </row>
    <row r="140" spans="1:27" ht="13.5" customHeight="1" x14ac:dyDescent="0.15">
      <c r="A140" s="32"/>
      <c r="B140" s="32"/>
      <c r="C140" s="5"/>
      <c r="D140" s="1"/>
      <c r="E140" s="616"/>
      <c r="F140" s="616"/>
      <c r="G140" s="616"/>
      <c r="H140" s="616"/>
      <c r="I140" s="616"/>
      <c r="J140" s="616"/>
      <c r="K140" s="616"/>
      <c r="L140" s="616"/>
      <c r="M140" s="616"/>
      <c r="N140" s="616"/>
      <c r="O140" s="616"/>
      <c r="P140" s="616"/>
      <c r="Q140" s="616"/>
      <c r="R140" s="616"/>
      <c r="S140" s="616"/>
      <c r="T140" s="616"/>
      <c r="U140" s="616"/>
      <c r="V140" s="616"/>
      <c r="W140" s="616"/>
      <c r="X140" s="616"/>
      <c r="Y140" s="616"/>
      <c r="Z140" s="616"/>
      <c r="AA140" s="616"/>
    </row>
    <row r="141" spans="1:27" ht="13.5" customHeight="1" x14ac:dyDescent="0.15">
      <c r="A141" s="32"/>
      <c r="B141" s="32"/>
      <c r="C141" s="5"/>
      <c r="D141" s="1" t="s">
        <v>627</v>
      </c>
      <c r="E141" s="211" t="s">
        <v>731</v>
      </c>
      <c r="F141" s="211"/>
      <c r="G141" s="211"/>
      <c r="H141" s="211"/>
      <c r="I141" s="211"/>
      <c r="J141" s="211"/>
      <c r="K141" s="211"/>
      <c r="L141" s="211"/>
      <c r="M141" s="211"/>
      <c r="N141" s="211"/>
      <c r="O141" s="211"/>
      <c r="P141" s="211"/>
      <c r="Q141" s="211"/>
      <c r="R141" s="211"/>
      <c r="S141" s="211"/>
      <c r="T141" s="211"/>
      <c r="U141" s="212"/>
      <c r="V141" s="213"/>
      <c r="W141" s="213"/>
      <c r="X141" s="213"/>
      <c r="Y141" s="213"/>
      <c r="Z141" s="213"/>
      <c r="AA141" s="213"/>
    </row>
    <row r="142" spans="1:27" ht="13.5" customHeight="1" x14ac:dyDescent="0.15">
      <c r="A142" s="32"/>
      <c r="B142" s="32"/>
      <c r="C142" s="5"/>
      <c r="D142" s="1" t="s">
        <v>627</v>
      </c>
      <c r="E142" s="616" t="s">
        <v>732</v>
      </c>
      <c r="F142" s="616"/>
      <c r="G142" s="616"/>
      <c r="H142" s="616"/>
      <c r="I142" s="616"/>
      <c r="J142" s="616"/>
      <c r="K142" s="616"/>
      <c r="L142" s="616"/>
      <c r="M142" s="616"/>
      <c r="N142" s="616"/>
      <c r="O142" s="616"/>
      <c r="P142" s="616"/>
      <c r="Q142" s="616"/>
      <c r="R142" s="616"/>
      <c r="S142" s="616"/>
      <c r="T142" s="616"/>
      <c r="U142" s="616"/>
      <c r="V142" s="616"/>
      <c r="W142" s="616"/>
      <c r="X142" s="616"/>
      <c r="Y142" s="616"/>
      <c r="Z142" s="616"/>
      <c r="AA142" s="616"/>
    </row>
    <row r="143" spans="1:27" ht="13.5" customHeight="1" x14ac:dyDescent="0.15">
      <c r="A143" s="32"/>
      <c r="B143" s="32"/>
      <c r="C143" s="5"/>
      <c r="D143" s="1"/>
      <c r="E143" s="616"/>
      <c r="F143" s="616"/>
      <c r="G143" s="616"/>
      <c r="H143" s="616"/>
      <c r="I143" s="616"/>
      <c r="J143" s="616"/>
      <c r="K143" s="616"/>
      <c r="L143" s="616"/>
      <c r="M143" s="616"/>
      <c r="N143" s="616"/>
      <c r="O143" s="616"/>
      <c r="P143" s="616"/>
      <c r="Q143" s="616"/>
      <c r="R143" s="616"/>
      <c r="S143" s="616"/>
      <c r="T143" s="616"/>
      <c r="U143" s="616"/>
      <c r="V143" s="616"/>
      <c r="W143" s="616"/>
      <c r="X143" s="616"/>
      <c r="Y143" s="616"/>
      <c r="Z143" s="616"/>
      <c r="AA143" s="616"/>
    </row>
    <row r="144" spans="1:27" ht="13.5" customHeight="1" x14ac:dyDescent="0.15">
      <c r="A144" s="32"/>
      <c r="B144" s="32"/>
      <c r="C144" s="5"/>
      <c r="D144" s="1" t="s">
        <v>635</v>
      </c>
      <c r="E144" s="211" t="s">
        <v>733</v>
      </c>
      <c r="F144" s="211"/>
      <c r="G144" s="211"/>
      <c r="H144" s="211"/>
      <c r="I144" s="211"/>
      <c r="J144" s="211"/>
      <c r="K144" s="211"/>
      <c r="L144" s="211"/>
      <c r="M144" s="211"/>
      <c r="N144" s="211"/>
      <c r="O144" s="211"/>
      <c r="P144" s="211"/>
      <c r="Q144" s="211"/>
      <c r="R144" s="211"/>
      <c r="S144" s="211"/>
      <c r="T144" s="211"/>
      <c r="U144" s="212"/>
      <c r="V144" s="213"/>
      <c r="W144" s="213"/>
      <c r="X144" s="213"/>
      <c r="Y144" s="213"/>
      <c r="Z144" s="213"/>
      <c r="AA144" s="213"/>
    </row>
    <row r="145" spans="1:27" ht="13.5" customHeight="1" x14ac:dyDescent="0.15">
      <c r="A145" s="32"/>
      <c r="B145" s="32"/>
      <c r="C145" s="5" t="s">
        <v>632</v>
      </c>
      <c r="D145" s="1" t="s">
        <v>414</v>
      </c>
      <c r="E145" s="1"/>
      <c r="F145" s="1"/>
      <c r="G145" s="1"/>
      <c r="H145" s="1"/>
      <c r="I145" s="1"/>
      <c r="J145" s="1"/>
      <c r="K145" s="1"/>
      <c r="L145" s="1"/>
      <c r="M145" s="1"/>
      <c r="N145" s="1"/>
      <c r="O145" s="1"/>
      <c r="P145" s="1"/>
      <c r="Q145" s="1"/>
      <c r="R145" s="1"/>
      <c r="S145" s="1"/>
      <c r="T145" s="1"/>
      <c r="U145" s="186"/>
      <c r="V145" s="187"/>
      <c r="W145" s="187"/>
      <c r="X145" s="187"/>
      <c r="Y145" s="187"/>
      <c r="Z145" s="187"/>
      <c r="AA145" s="187"/>
    </row>
    <row r="146" spans="1:27" ht="13.5" customHeight="1" x14ac:dyDescent="0.15">
      <c r="A146" s="32"/>
      <c r="B146" s="32"/>
      <c r="C146" s="5"/>
      <c r="D146" s="1" t="s">
        <v>627</v>
      </c>
      <c r="E146" s="211" t="s">
        <v>648</v>
      </c>
      <c r="F146" s="211"/>
      <c r="G146" s="1"/>
      <c r="H146" s="1"/>
      <c r="I146" s="1"/>
      <c r="J146" s="1"/>
      <c r="K146" s="1"/>
      <c r="L146" s="1"/>
      <c r="M146" s="1"/>
      <c r="N146" s="1"/>
      <c r="O146" s="1"/>
      <c r="P146" s="1"/>
      <c r="Q146" s="1"/>
      <c r="R146" s="1"/>
      <c r="S146" s="1"/>
      <c r="T146" s="1"/>
      <c r="U146" s="186"/>
      <c r="V146" s="187"/>
      <c r="W146" s="187"/>
      <c r="X146" s="187"/>
      <c r="Y146" s="187"/>
      <c r="Z146" s="187"/>
      <c r="AA146" s="187"/>
    </row>
    <row r="147" spans="1:27" ht="13.5" customHeight="1" x14ac:dyDescent="0.15">
      <c r="A147" s="32"/>
      <c r="B147" s="32"/>
      <c r="C147" s="5"/>
      <c r="D147" s="1"/>
      <c r="E147" s="228" t="s">
        <v>499</v>
      </c>
      <c r="F147" s="644" t="s">
        <v>500</v>
      </c>
      <c r="G147" s="644"/>
      <c r="H147" s="644"/>
      <c r="I147" s="644"/>
      <c r="J147" s="644"/>
      <c r="K147" s="644"/>
      <c r="L147" s="644"/>
      <c r="M147" s="644"/>
      <c r="N147" s="644"/>
      <c r="O147" s="644"/>
      <c r="P147" s="644"/>
      <c r="Q147" s="644"/>
      <c r="R147" s="644"/>
      <c r="S147" s="644"/>
      <c r="T147" s="644"/>
      <c r="U147" s="644"/>
      <c r="V147" s="644"/>
      <c r="W147" s="644"/>
      <c r="X147" s="644"/>
      <c r="Y147" s="644"/>
      <c r="Z147" s="644"/>
      <c r="AA147" s="644"/>
    </row>
    <row r="148" spans="1:27" ht="13.5" customHeight="1" x14ac:dyDescent="0.15">
      <c r="A148" s="32"/>
      <c r="B148" s="32"/>
      <c r="C148" s="5"/>
      <c r="D148" s="1"/>
      <c r="E148" s="211"/>
      <c r="F148" s="644"/>
      <c r="G148" s="644"/>
      <c r="H148" s="644"/>
      <c r="I148" s="644"/>
      <c r="J148" s="644"/>
      <c r="K148" s="644"/>
      <c r="L148" s="644"/>
      <c r="M148" s="644"/>
      <c r="N148" s="644"/>
      <c r="O148" s="644"/>
      <c r="P148" s="644"/>
      <c r="Q148" s="644"/>
      <c r="R148" s="644"/>
      <c r="S148" s="644"/>
      <c r="T148" s="644"/>
      <c r="U148" s="644"/>
      <c r="V148" s="644"/>
      <c r="W148" s="644"/>
      <c r="X148" s="644"/>
      <c r="Y148" s="644"/>
      <c r="Z148" s="644"/>
      <c r="AA148" s="644"/>
    </row>
    <row r="149" spans="1:27" ht="13.5" customHeight="1" x14ac:dyDescent="0.15">
      <c r="A149" s="32"/>
      <c r="B149" s="32"/>
      <c r="C149" s="5"/>
      <c r="D149" s="1"/>
      <c r="E149" s="228" t="s">
        <v>499</v>
      </c>
      <c r="F149" s="222" t="s">
        <v>536</v>
      </c>
      <c r="G149" s="222"/>
      <c r="H149" s="222"/>
      <c r="I149" s="222"/>
      <c r="J149" s="222"/>
      <c r="K149" s="222"/>
      <c r="L149" s="222"/>
      <c r="M149" s="222"/>
      <c r="N149" s="222"/>
      <c r="O149" s="222"/>
      <c r="P149" s="222"/>
      <c r="Q149" s="222"/>
      <c r="R149" s="222"/>
      <c r="S149" s="222"/>
      <c r="T149" s="222"/>
      <c r="U149" s="222"/>
      <c r="V149" s="222"/>
      <c r="W149" s="222"/>
      <c r="X149" s="222"/>
      <c r="Y149" s="222"/>
      <c r="Z149" s="222"/>
      <c r="AA149" s="222"/>
    </row>
    <row r="150" spans="1:27" ht="13.5" customHeight="1" x14ac:dyDescent="0.15">
      <c r="A150" s="32"/>
      <c r="B150" s="32"/>
      <c r="C150" s="5"/>
      <c r="D150" s="1" t="s">
        <v>649</v>
      </c>
      <c r="E150" s="644" t="s">
        <v>719</v>
      </c>
      <c r="F150" s="644"/>
      <c r="G150" s="644"/>
      <c r="H150" s="644"/>
      <c r="I150" s="644"/>
      <c r="J150" s="644"/>
      <c r="K150" s="644"/>
      <c r="L150" s="644"/>
      <c r="M150" s="644"/>
      <c r="N150" s="644"/>
      <c r="O150" s="644"/>
      <c r="P150" s="644"/>
      <c r="Q150" s="644"/>
      <c r="R150" s="644"/>
      <c r="S150" s="644"/>
      <c r="T150" s="644"/>
      <c r="U150" s="644"/>
      <c r="V150" s="644"/>
      <c r="W150" s="644"/>
      <c r="X150" s="644"/>
      <c r="Y150" s="644"/>
      <c r="Z150" s="644"/>
      <c r="AA150" s="644"/>
    </row>
    <row r="151" spans="1:27" ht="13.5" customHeight="1" x14ac:dyDescent="0.15">
      <c r="A151" s="32"/>
      <c r="B151" s="32"/>
      <c r="C151" s="5"/>
      <c r="D151" s="1"/>
      <c r="E151" s="644"/>
      <c r="F151" s="644"/>
      <c r="G151" s="644"/>
      <c r="H151" s="644"/>
      <c r="I151" s="644"/>
      <c r="J151" s="644"/>
      <c r="K151" s="644"/>
      <c r="L151" s="644"/>
      <c r="M151" s="644"/>
      <c r="N151" s="644"/>
      <c r="O151" s="644"/>
      <c r="P151" s="644"/>
      <c r="Q151" s="644"/>
      <c r="R151" s="644"/>
      <c r="S151" s="644"/>
      <c r="T151" s="644"/>
      <c r="U151" s="644"/>
      <c r="V151" s="644"/>
      <c r="W151" s="644"/>
      <c r="X151" s="644"/>
      <c r="Y151" s="644"/>
      <c r="Z151" s="644"/>
      <c r="AA151" s="644"/>
    </row>
    <row r="152" spans="1:27" ht="13.5" customHeight="1" x14ac:dyDescent="0.15">
      <c r="A152" s="32"/>
      <c r="B152" s="32"/>
      <c r="C152" s="5"/>
      <c r="D152" s="1"/>
      <c r="E152" s="644"/>
      <c r="F152" s="644"/>
      <c r="G152" s="644"/>
      <c r="H152" s="644"/>
      <c r="I152" s="644"/>
      <c r="J152" s="644"/>
      <c r="K152" s="644"/>
      <c r="L152" s="644"/>
      <c r="M152" s="644"/>
      <c r="N152" s="644"/>
      <c r="O152" s="644"/>
      <c r="P152" s="644"/>
      <c r="Q152" s="644"/>
      <c r="R152" s="644"/>
      <c r="S152" s="644"/>
      <c r="T152" s="644"/>
      <c r="U152" s="644"/>
      <c r="V152" s="644"/>
      <c r="W152" s="644"/>
      <c r="X152" s="644"/>
      <c r="Y152" s="644"/>
      <c r="Z152" s="644"/>
      <c r="AA152" s="644"/>
    </row>
    <row r="153" spans="1:27" ht="13.5" customHeight="1" x14ac:dyDescent="0.15">
      <c r="A153" s="32"/>
      <c r="B153" s="32"/>
      <c r="C153" s="527" t="s">
        <v>637</v>
      </c>
      <c r="D153" s="522" t="s">
        <v>650</v>
      </c>
      <c r="E153" s="522"/>
      <c r="F153" s="522"/>
      <c r="G153" s="522"/>
      <c r="H153" s="522"/>
      <c r="I153" s="1"/>
      <c r="J153" s="1"/>
      <c r="K153" s="1"/>
      <c r="L153" s="1"/>
      <c r="M153" s="1"/>
      <c r="N153" s="1"/>
      <c r="O153" s="1"/>
      <c r="P153" s="1"/>
      <c r="Q153" s="1"/>
      <c r="R153" s="1"/>
      <c r="S153" s="1"/>
      <c r="T153" s="1"/>
      <c r="U153" s="186"/>
      <c r="V153" s="187"/>
      <c r="W153" s="187"/>
      <c r="X153" s="187"/>
      <c r="Y153" s="187"/>
      <c r="Z153" s="187"/>
      <c r="AA153" s="187"/>
    </row>
    <row r="154" spans="1:27" ht="13.5" customHeight="1" x14ac:dyDescent="0.15">
      <c r="A154" s="32"/>
      <c r="B154" s="32"/>
      <c r="C154" s="527"/>
      <c r="D154" s="523" t="s">
        <v>627</v>
      </c>
      <c r="E154" s="602" t="s">
        <v>651</v>
      </c>
      <c r="F154" s="602"/>
      <c r="G154" s="602"/>
      <c r="H154" s="602"/>
      <c r="I154" s="602"/>
      <c r="J154" s="602"/>
      <c r="K154" s="602"/>
      <c r="L154" s="602"/>
      <c r="M154" s="602"/>
      <c r="N154" s="602"/>
      <c r="O154" s="602"/>
      <c r="P154" s="602"/>
      <c r="Q154" s="602"/>
      <c r="R154" s="602"/>
      <c r="S154" s="602"/>
      <c r="T154" s="602"/>
      <c r="U154" s="602"/>
      <c r="V154" s="602"/>
      <c r="W154" s="602"/>
      <c r="X154" s="602"/>
      <c r="Y154" s="602"/>
      <c r="Z154" s="602"/>
      <c r="AA154" s="602"/>
    </row>
    <row r="155" spans="1:27" ht="13.5" customHeight="1" x14ac:dyDescent="0.15">
      <c r="A155" s="32"/>
      <c r="B155" s="32"/>
      <c r="D155" s="523"/>
      <c r="E155" s="674" t="s">
        <v>652</v>
      </c>
      <c r="F155" s="674"/>
      <c r="G155" s="674"/>
      <c r="H155" s="674"/>
      <c r="I155" s="674"/>
      <c r="J155" s="674"/>
      <c r="K155" s="674"/>
      <c r="L155" s="674"/>
      <c r="M155" s="674"/>
      <c r="N155" s="674"/>
      <c r="O155" s="674"/>
      <c r="P155" s="674"/>
      <c r="Q155" s="674"/>
      <c r="R155" s="674"/>
      <c r="S155" s="674"/>
      <c r="T155" s="674"/>
      <c r="U155" s="674"/>
      <c r="V155" s="674"/>
      <c r="W155" s="674"/>
      <c r="X155" s="674"/>
      <c r="Y155" s="674"/>
      <c r="Z155" s="674"/>
      <c r="AA155" s="674"/>
    </row>
    <row r="156" spans="1:27" ht="13.5" customHeight="1" x14ac:dyDescent="0.15">
      <c r="A156" s="32"/>
      <c r="B156" s="32"/>
      <c r="C156" s="5"/>
      <c r="D156" s="523"/>
      <c r="E156" s="674" t="s">
        <v>653</v>
      </c>
      <c r="F156" s="674"/>
      <c r="G156" s="674"/>
      <c r="H156" s="674"/>
      <c r="I156" s="674"/>
      <c r="J156" s="674"/>
      <c r="K156" s="674"/>
      <c r="L156" s="674"/>
      <c r="M156" s="674"/>
      <c r="N156" s="674"/>
      <c r="O156" s="674"/>
      <c r="P156" s="674"/>
      <c r="Q156" s="674"/>
      <c r="R156" s="674"/>
      <c r="S156" s="674"/>
      <c r="T156" s="674"/>
      <c r="U156" s="674"/>
      <c r="V156" s="674"/>
      <c r="W156" s="674"/>
      <c r="X156" s="674"/>
      <c r="Y156" s="674"/>
      <c r="Z156" s="674"/>
      <c r="AA156" s="674"/>
    </row>
    <row r="157" spans="1:27" ht="13.5" customHeight="1" x14ac:dyDescent="0.15">
      <c r="A157" s="32"/>
      <c r="B157" s="32"/>
      <c r="C157" s="5"/>
      <c r="D157" s="523" t="s">
        <v>649</v>
      </c>
      <c r="E157" s="674" t="s">
        <v>718</v>
      </c>
      <c r="F157" s="674"/>
      <c r="G157" s="674"/>
      <c r="H157" s="674"/>
      <c r="I157" s="674"/>
      <c r="J157" s="674"/>
      <c r="K157" s="674"/>
      <c r="L157" s="674"/>
      <c r="M157" s="674"/>
      <c r="N157" s="674"/>
      <c r="O157" s="674"/>
      <c r="P157" s="674"/>
      <c r="Q157" s="674"/>
      <c r="R157" s="674"/>
      <c r="S157" s="674"/>
      <c r="T157" s="674"/>
      <c r="U157" s="674"/>
      <c r="V157" s="674"/>
      <c r="W157" s="674"/>
      <c r="X157" s="674"/>
      <c r="Y157" s="674"/>
      <c r="Z157" s="674"/>
      <c r="AA157" s="674"/>
    </row>
    <row r="158" spans="1:27" ht="13.5" customHeight="1" x14ac:dyDescent="0.15">
      <c r="A158" s="32"/>
      <c r="B158" s="32"/>
      <c r="C158" s="5"/>
      <c r="D158" s="525"/>
      <c r="E158" s="674"/>
      <c r="F158" s="674"/>
      <c r="G158" s="674"/>
      <c r="H158" s="674"/>
      <c r="I158" s="674"/>
      <c r="J158" s="674"/>
      <c r="K158" s="674"/>
      <c r="L158" s="674"/>
      <c r="M158" s="674"/>
      <c r="N158" s="674"/>
      <c r="O158" s="674"/>
      <c r="P158" s="674"/>
      <c r="Q158" s="674"/>
      <c r="R158" s="674"/>
      <c r="S158" s="674"/>
      <c r="T158" s="674"/>
      <c r="U158" s="674"/>
      <c r="V158" s="674"/>
      <c r="W158" s="674"/>
      <c r="X158" s="674"/>
      <c r="Y158" s="674"/>
      <c r="Z158" s="674"/>
      <c r="AA158" s="674"/>
    </row>
    <row r="159" spans="1:27" ht="13.5" customHeight="1" x14ac:dyDescent="0.15">
      <c r="A159" s="32"/>
      <c r="B159" s="32"/>
      <c r="C159" s="5"/>
      <c r="D159" s="525"/>
      <c r="E159" s="674"/>
      <c r="F159" s="674"/>
      <c r="G159" s="674"/>
      <c r="H159" s="674"/>
      <c r="I159" s="674"/>
      <c r="J159" s="674"/>
      <c r="K159" s="674"/>
      <c r="L159" s="674"/>
      <c r="M159" s="674"/>
      <c r="N159" s="674"/>
      <c r="O159" s="674"/>
      <c r="P159" s="674"/>
      <c r="Q159" s="674"/>
      <c r="R159" s="674"/>
      <c r="S159" s="674"/>
      <c r="T159" s="674"/>
      <c r="U159" s="674"/>
      <c r="V159" s="674"/>
      <c r="W159" s="674"/>
      <c r="X159" s="674"/>
      <c r="Y159" s="674"/>
      <c r="Z159" s="674"/>
      <c r="AA159" s="674"/>
    </row>
    <row r="160" spans="1:27" ht="13.5" customHeight="1" x14ac:dyDescent="0.15">
      <c r="A160" s="32"/>
      <c r="B160" s="32"/>
      <c r="C160" s="5" t="s">
        <v>638</v>
      </c>
      <c r="D160" s="1" t="s">
        <v>309</v>
      </c>
      <c r="E160" s="514"/>
      <c r="F160" s="514"/>
      <c r="G160" s="514"/>
      <c r="H160" s="514"/>
      <c r="I160" s="514"/>
      <c r="J160" s="514"/>
      <c r="K160" s="514"/>
      <c r="L160" s="514"/>
      <c r="M160" s="514"/>
      <c r="N160" s="514"/>
      <c r="O160" s="514"/>
      <c r="P160" s="514"/>
      <c r="Q160" s="514"/>
      <c r="R160" s="514"/>
      <c r="S160" s="514"/>
      <c r="T160" s="514"/>
      <c r="U160" s="514"/>
      <c r="V160" s="514"/>
      <c r="W160" s="514"/>
      <c r="X160" s="514"/>
      <c r="Y160" s="514"/>
      <c r="Z160" s="514"/>
      <c r="AA160" s="514"/>
    </row>
    <row r="161" spans="1:27" ht="13.5" customHeight="1" x14ac:dyDescent="0.15">
      <c r="A161" s="32"/>
      <c r="B161" s="32"/>
      <c r="C161" s="5"/>
      <c r="D161" s="1" t="s">
        <v>292</v>
      </c>
      <c r="E161" s="222" t="s">
        <v>501</v>
      </c>
      <c r="F161" s="222"/>
      <c r="G161" s="514"/>
      <c r="H161" s="514"/>
      <c r="I161" s="514"/>
      <c r="J161" s="514"/>
      <c r="K161" s="514"/>
      <c r="L161" s="514"/>
      <c r="M161" s="514"/>
      <c r="N161" s="514"/>
      <c r="O161" s="514"/>
      <c r="P161" s="514"/>
      <c r="Q161" s="514"/>
      <c r="R161" s="514"/>
      <c r="S161" s="514"/>
      <c r="T161" s="514"/>
      <c r="U161" s="514"/>
      <c r="V161" s="514"/>
      <c r="W161" s="514"/>
      <c r="X161" s="514"/>
      <c r="Y161" s="514"/>
      <c r="Z161" s="514"/>
      <c r="AA161" s="514"/>
    </row>
    <row r="162" spans="1:27" ht="13.5" customHeight="1" x14ac:dyDescent="0.15">
      <c r="A162" s="32"/>
      <c r="B162" s="32"/>
      <c r="D162" s="1"/>
      <c r="E162" s="373" t="s">
        <v>502</v>
      </c>
      <c r="F162" s="222"/>
      <c r="G162" s="222"/>
      <c r="H162" s="222"/>
      <c r="I162" s="222"/>
      <c r="J162" s="222"/>
      <c r="K162" s="222"/>
      <c r="L162" s="222"/>
      <c r="M162" s="222"/>
      <c r="N162" s="222"/>
      <c r="O162" s="222"/>
      <c r="P162" s="222"/>
      <c r="Q162" s="222"/>
      <c r="R162" s="222"/>
      <c r="S162" s="222"/>
      <c r="T162" s="222"/>
      <c r="U162" s="222"/>
      <c r="V162" s="222"/>
      <c r="W162" s="222"/>
      <c r="X162" s="222"/>
      <c r="Y162" s="222"/>
      <c r="Z162" s="222"/>
      <c r="AA162" s="222"/>
    </row>
    <row r="163" spans="1:27" ht="13.5" customHeight="1" x14ac:dyDescent="0.15">
      <c r="A163" s="32"/>
      <c r="B163" s="32"/>
      <c r="C163" s="5" t="s">
        <v>640</v>
      </c>
      <c r="D163" s="1" t="s">
        <v>310</v>
      </c>
      <c r="E163" s="222"/>
      <c r="F163" s="222"/>
      <c r="G163" s="222"/>
      <c r="H163" s="222"/>
      <c r="I163" s="222"/>
      <c r="J163" s="222"/>
      <c r="K163" s="222"/>
      <c r="L163" s="222"/>
      <c r="M163" s="222"/>
      <c r="N163" s="222"/>
      <c r="O163" s="222"/>
      <c r="P163" s="222"/>
      <c r="Q163" s="222"/>
      <c r="R163" s="222"/>
      <c r="S163" s="222"/>
      <c r="T163" s="222"/>
      <c r="U163" s="222"/>
      <c r="V163" s="222"/>
      <c r="W163" s="222"/>
      <c r="X163" s="222"/>
      <c r="Y163" s="222"/>
      <c r="Z163" s="222"/>
      <c r="AA163" s="222"/>
    </row>
    <row r="164" spans="1:27" ht="13.5" customHeight="1" x14ac:dyDescent="0.15">
      <c r="A164" s="32"/>
      <c r="B164" s="32"/>
      <c r="C164" s="5"/>
      <c r="D164" s="214" t="s">
        <v>627</v>
      </c>
      <c r="E164" s="222" t="s">
        <v>311</v>
      </c>
      <c r="F164" s="222"/>
      <c r="G164" s="222"/>
      <c r="H164" s="222"/>
      <c r="I164" s="222"/>
      <c r="J164" s="222"/>
      <c r="K164" s="222"/>
      <c r="L164" s="222"/>
      <c r="M164" s="222"/>
      <c r="N164" s="222"/>
      <c r="O164" s="222"/>
      <c r="P164" s="222"/>
      <c r="Q164" s="222"/>
      <c r="R164" s="222"/>
      <c r="S164" s="222"/>
      <c r="T164" s="222"/>
      <c r="U164" s="222"/>
      <c r="V164" s="222"/>
      <c r="W164" s="222"/>
      <c r="X164" s="222"/>
      <c r="Y164" s="222"/>
      <c r="Z164" s="222"/>
      <c r="AA164" s="222"/>
    </row>
    <row r="165" spans="1:27" ht="13.5" customHeight="1" x14ac:dyDescent="0.15">
      <c r="A165" s="32"/>
      <c r="B165" s="32"/>
      <c r="C165" s="5"/>
      <c r="D165" s="214" t="s">
        <v>628</v>
      </c>
      <c r="E165" s="616" t="s">
        <v>538</v>
      </c>
      <c r="F165" s="616"/>
      <c r="G165" s="616"/>
      <c r="H165" s="616"/>
      <c r="I165" s="616"/>
      <c r="J165" s="616"/>
      <c r="K165" s="616"/>
      <c r="L165" s="616"/>
      <c r="M165" s="616"/>
      <c r="N165" s="616"/>
      <c r="O165" s="616"/>
      <c r="P165" s="616"/>
      <c r="Q165" s="616"/>
      <c r="R165" s="616"/>
      <c r="S165" s="616"/>
      <c r="T165" s="616"/>
      <c r="U165" s="616"/>
      <c r="V165" s="616"/>
      <c r="W165" s="616"/>
      <c r="X165" s="616"/>
      <c r="Y165" s="616"/>
      <c r="Z165" s="616"/>
      <c r="AA165" s="616"/>
    </row>
    <row r="166" spans="1:27" ht="13.5" customHeight="1" x14ac:dyDescent="0.15">
      <c r="A166" s="32"/>
      <c r="B166" s="32"/>
      <c r="C166" s="5"/>
      <c r="D166" s="214"/>
      <c r="E166" s="616"/>
      <c r="F166" s="616"/>
      <c r="G166" s="616"/>
      <c r="H166" s="616"/>
      <c r="I166" s="616"/>
      <c r="J166" s="616"/>
      <c r="K166" s="616"/>
      <c r="L166" s="616"/>
      <c r="M166" s="616"/>
      <c r="N166" s="616"/>
      <c r="O166" s="616"/>
      <c r="P166" s="616"/>
      <c r="Q166" s="616"/>
      <c r="R166" s="616"/>
      <c r="S166" s="616"/>
      <c r="T166" s="616"/>
      <c r="U166" s="616"/>
      <c r="V166" s="616"/>
      <c r="W166" s="616"/>
      <c r="X166" s="616"/>
      <c r="Y166" s="616"/>
      <c r="Z166" s="616"/>
      <c r="AA166" s="616"/>
    </row>
    <row r="167" spans="1:27" ht="13.5" customHeight="1" x14ac:dyDescent="0.15">
      <c r="A167" s="32"/>
      <c r="B167" s="32"/>
      <c r="C167" s="5"/>
      <c r="D167" s="214" t="s">
        <v>627</v>
      </c>
      <c r="E167" s="616" t="s">
        <v>537</v>
      </c>
      <c r="F167" s="616"/>
      <c r="G167" s="616"/>
      <c r="H167" s="616"/>
      <c r="I167" s="616"/>
      <c r="J167" s="616"/>
      <c r="K167" s="616"/>
      <c r="L167" s="616"/>
      <c r="M167" s="616"/>
      <c r="N167" s="616"/>
      <c r="O167" s="616"/>
      <c r="P167" s="616"/>
      <c r="Q167" s="616"/>
      <c r="R167" s="616"/>
      <c r="S167" s="616"/>
      <c r="T167" s="616"/>
      <c r="U167" s="616"/>
      <c r="V167" s="616"/>
      <c r="W167" s="616"/>
      <c r="X167" s="616"/>
      <c r="Y167" s="616"/>
      <c r="Z167" s="616"/>
      <c r="AA167" s="616"/>
    </row>
    <row r="168" spans="1:27" ht="13.5" customHeight="1" x14ac:dyDescent="0.15">
      <c r="A168" s="32"/>
      <c r="B168" s="32"/>
      <c r="C168" s="5"/>
      <c r="D168" s="214"/>
      <c r="E168" s="616"/>
      <c r="F168" s="616"/>
      <c r="G168" s="616"/>
      <c r="H168" s="616"/>
      <c r="I168" s="616"/>
      <c r="J168" s="616"/>
      <c r="K168" s="616"/>
      <c r="L168" s="616"/>
      <c r="M168" s="616"/>
      <c r="N168" s="616"/>
      <c r="O168" s="616"/>
      <c r="P168" s="616"/>
      <c r="Q168" s="616"/>
      <c r="R168" s="616"/>
      <c r="S168" s="616"/>
      <c r="T168" s="616"/>
      <c r="U168" s="616"/>
      <c r="V168" s="616"/>
      <c r="W168" s="616"/>
      <c r="X168" s="616"/>
      <c r="Y168" s="616"/>
      <c r="Z168" s="616"/>
      <c r="AA168" s="616"/>
    </row>
    <row r="169" spans="1:27" ht="13.5" customHeight="1" x14ac:dyDescent="0.15">
      <c r="A169" s="32"/>
      <c r="B169" s="32"/>
      <c r="C169" s="5"/>
      <c r="D169" s="214" t="s">
        <v>627</v>
      </c>
      <c r="E169" s="222" t="s">
        <v>503</v>
      </c>
      <c r="F169" s="222"/>
      <c r="G169" s="222"/>
      <c r="H169" s="222"/>
      <c r="I169" s="222"/>
      <c r="J169" s="222"/>
      <c r="K169" s="222"/>
      <c r="L169" s="222"/>
      <c r="M169" s="222"/>
      <c r="N169" s="222"/>
      <c r="O169" s="222"/>
      <c r="P169" s="222"/>
      <c r="Q169" s="222"/>
      <c r="R169" s="222"/>
      <c r="S169" s="222"/>
      <c r="T169" s="222"/>
      <c r="U169" s="223"/>
      <c r="V169" s="225"/>
      <c r="W169" s="225"/>
      <c r="X169" s="225"/>
      <c r="Y169" s="225"/>
      <c r="Z169" s="225"/>
      <c r="AA169" s="225"/>
    </row>
    <row r="170" spans="1:27" ht="13.5" customHeight="1" x14ac:dyDescent="0.15">
      <c r="A170" s="32"/>
      <c r="B170" s="32"/>
      <c r="C170" s="5" t="s">
        <v>641</v>
      </c>
      <c r="D170" s="1" t="s">
        <v>312</v>
      </c>
      <c r="E170" s="5"/>
      <c r="F170" s="222"/>
      <c r="G170" s="222"/>
      <c r="H170" s="222"/>
      <c r="I170" s="222"/>
      <c r="J170" s="222"/>
      <c r="K170" s="222"/>
      <c r="L170" s="222"/>
      <c r="M170" s="222"/>
      <c r="N170" s="222"/>
      <c r="O170" s="222"/>
      <c r="P170" s="222"/>
      <c r="Q170" s="222"/>
      <c r="R170" s="222"/>
      <c r="S170" s="222"/>
      <c r="T170" s="222"/>
      <c r="U170" s="223"/>
      <c r="V170" s="225"/>
      <c r="W170" s="225"/>
      <c r="X170" s="225"/>
      <c r="Y170" s="225"/>
      <c r="Z170" s="225"/>
      <c r="AA170" s="225"/>
    </row>
    <row r="171" spans="1:27" ht="13.5" customHeight="1" x14ac:dyDescent="0.15">
      <c r="A171" s="32"/>
      <c r="B171" s="32"/>
      <c r="C171" s="5"/>
      <c r="D171" s="214" t="s">
        <v>635</v>
      </c>
      <c r="E171" s="222" t="s">
        <v>313</v>
      </c>
      <c r="F171" s="222"/>
      <c r="G171" s="222"/>
      <c r="H171" s="222"/>
      <c r="I171" s="222"/>
      <c r="J171" s="222"/>
      <c r="K171" s="222"/>
      <c r="L171" s="222"/>
      <c r="M171" s="222"/>
      <c r="N171" s="222"/>
      <c r="O171" s="222"/>
      <c r="P171" s="222"/>
      <c r="Q171" s="222"/>
      <c r="R171" s="222"/>
      <c r="S171" s="222"/>
      <c r="T171" s="222"/>
      <c r="U171" s="223"/>
      <c r="V171" s="225"/>
      <c r="W171" s="225"/>
      <c r="X171" s="225"/>
      <c r="Y171" s="225"/>
      <c r="Z171" s="225"/>
      <c r="AA171" s="225"/>
    </row>
    <row r="172" spans="1:27" ht="13.5" customHeight="1" x14ac:dyDescent="0.15">
      <c r="A172" s="32"/>
      <c r="B172" s="32"/>
      <c r="C172" s="5"/>
      <c r="D172" s="214" t="s">
        <v>627</v>
      </c>
      <c r="E172" s="644" t="s">
        <v>359</v>
      </c>
      <c r="F172" s="644"/>
      <c r="G172" s="644"/>
      <c r="H172" s="644"/>
      <c r="I172" s="644"/>
      <c r="J172" s="644"/>
      <c r="K172" s="644"/>
      <c r="L172" s="644"/>
      <c r="M172" s="644"/>
      <c r="N172" s="644"/>
      <c r="O172" s="644"/>
      <c r="P172" s="644"/>
      <c r="Q172" s="644"/>
      <c r="R172" s="644"/>
      <c r="S172" s="644"/>
      <c r="T172" s="644"/>
      <c r="U172" s="644"/>
      <c r="V172" s="644"/>
      <c r="W172" s="644"/>
      <c r="X172" s="644"/>
      <c r="Y172" s="644"/>
      <c r="Z172" s="644"/>
      <c r="AA172" s="644"/>
    </row>
    <row r="173" spans="1:27" ht="13.5" customHeight="1" x14ac:dyDescent="0.15">
      <c r="A173" s="32"/>
      <c r="B173" s="32"/>
      <c r="C173" s="5"/>
      <c r="D173" s="211"/>
      <c r="E173" s="644"/>
      <c r="F173" s="644"/>
      <c r="G173" s="644"/>
      <c r="H173" s="644"/>
      <c r="I173" s="644"/>
      <c r="J173" s="644"/>
      <c r="K173" s="644"/>
      <c r="L173" s="644"/>
      <c r="M173" s="644"/>
      <c r="N173" s="644"/>
      <c r="O173" s="644"/>
      <c r="P173" s="644"/>
      <c r="Q173" s="644"/>
      <c r="R173" s="644"/>
      <c r="S173" s="644"/>
      <c r="T173" s="644"/>
      <c r="U173" s="644"/>
      <c r="V173" s="644"/>
      <c r="W173" s="644"/>
      <c r="X173" s="644"/>
      <c r="Y173" s="644"/>
      <c r="Z173" s="644"/>
      <c r="AA173" s="644"/>
    </row>
    <row r="174" spans="1:27" ht="13.5" customHeight="1" x14ac:dyDescent="0.15">
      <c r="A174" s="32"/>
      <c r="B174" s="32"/>
      <c r="C174" s="5" t="s">
        <v>654</v>
      </c>
      <c r="D174" s="1" t="s">
        <v>369</v>
      </c>
      <c r="E174" s="222"/>
      <c r="F174" s="222"/>
      <c r="G174" s="222"/>
      <c r="H174" s="222"/>
      <c r="I174" s="222"/>
      <c r="J174" s="222"/>
      <c r="K174" s="222"/>
      <c r="L174" s="222"/>
      <c r="M174" s="222"/>
      <c r="N174" s="222"/>
      <c r="O174" s="222"/>
      <c r="P174" s="222"/>
      <c r="Q174" s="222"/>
      <c r="R174" s="222"/>
      <c r="S174" s="222"/>
      <c r="T174" s="222"/>
      <c r="U174" s="223"/>
      <c r="V174" s="225"/>
      <c r="W174" s="225"/>
      <c r="X174" s="225"/>
      <c r="Y174" s="225"/>
      <c r="Z174" s="225"/>
      <c r="AA174" s="225"/>
    </row>
    <row r="175" spans="1:27" ht="13.5" customHeight="1" x14ac:dyDescent="0.15">
      <c r="A175" s="32"/>
      <c r="B175" s="32"/>
      <c r="C175" s="5"/>
      <c r="D175" s="214" t="s">
        <v>635</v>
      </c>
      <c r="E175" s="222" t="s">
        <v>504</v>
      </c>
      <c r="F175" s="222"/>
      <c r="G175" s="222"/>
      <c r="H175" s="222"/>
      <c r="I175" s="222"/>
      <c r="J175" s="222"/>
      <c r="K175" s="222"/>
      <c r="L175" s="222"/>
      <c r="M175" s="222"/>
      <c r="N175" s="222"/>
      <c r="O175" s="222"/>
      <c r="P175" s="222"/>
      <c r="Q175" s="222"/>
      <c r="R175" s="222"/>
      <c r="S175" s="222"/>
      <c r="T175" s="222"/>
      <c r="U175" s="223"/>
      <c r="V175" s="225"/>
      <c r="W175" s="225"/>
      <c r="X175" s="225"/>
      <c r="Y175" s="225"/>
      <c r="Z175" s="225"/>
      <c r="AA175" s="225"/>
    </row>
    <row r="176" spans="1:27" ht="13.5" customHeight="1" x14ac:dyDescent="0.15">
      <c r="A176" s="32"/>
      <c r="B176" s="32"/>
      <c r="C176" s="5"/>
      <c r="D176" s="214"/>
      <c r="E176" s="644" t="s">
        <v>505</v>
      </c>
      <c r="F176" s="644"/>
      <c r="G176" s="644"/>
      <c r="H176" s="644"/>
      <c r="I176" s="644"/>
      <c r="J176" s="644"/>
      <c r="K176" s="644"/>
      <c r="L176" s="644"/>
      <c r="M176" s="644"/>
      <c r="N176" s="644"/>
      <c r="O176" s="644"/>
      <c r="P176" s="644"/>
      <c r="Q176" s="644"/>
      <c r="R176" s="644"/>
      <c r="S176" s="644"/>
      <c r="T176" s="644"/>
      <c r="U176" s="644"/>
      <c r="V176" s="644"/>
      <c r="W176" s="644"/>
      <c r="X176" s="644"/>
      <c r="Y176" s="644"/>
      <c r="Z176" s="644"/>
      <c r="AA176" s="644"/>
    </row>
    <row r="177" spans="1:27" ht="13.5" customHeight="1" x14ac:dyDescent="0.15">
      <c r="A177" s="32"/>
      <c r="B177" s="32"/>
      <c r="C177" s="5"/>
      <c r="D177" s="211"/>
      <c r="E177" s="644"/>
      <c r="F177" s="644"/>
      <c r="G177" s="644"/>
      <c r="H177" s="644"/>
      <c r="I177" s="644"/>
      <c r="J177" s="644"/>
      <c r="K177" s="644"/>
      <c r="L177" s="644"/>
      <c r="M177" s="644"/>
      <c r="N177" s="644"/>
      <c r="O177" s="644"/>
      <c r="P177" s="644"/>
      <c r="Q177" s="644"/>
      <c r="R177" s="644"/>
      <c r="S177" s="644"/>
      <c r="T177" s="644"/>
      <c r="U177" s="644"/>
      <c r="V177" s="644"/>
      <c r="W177" s="644"/>
      <c r="X177" s="644"/>
      <c r="Y177" s="644"/>
      <c r="Z177" s="644"/>
      <c r="AA177" s="644"/>
    </row>
    <row r="178" spans="1:27" ht="13.5" customHeight="1" x14ac:dyDescent="0.15">
      <c r="A178" s="32"/>
      <c r="B178" s="32"/>
      <c r="C178" s="5" t="s">
        <v>655</v>
      </c>
      <c r="D178" s="1" t="s">
        <v>314</v>
      </c>
      <c r="E178" s="5"/>
      <c r="F178" s="222"/>
      <c r="G178" s="222"/>
      <c r="H178" s="222"/>
      <c r="I178" s="222"/>
      <c r="J178" s="222"/>
      <c r="K178" s="222"/>
      <c r="L178" s="222"/>
      <c r="M178" s="222"/>
      <c r="N178" s="222"/>
      <c r="O178" s="222"/>
      <c r="P178" s="222"/>
      <c r="Q178" s="222"/>
      <c r="R178" s="222"/>
      <c r="S178" s="222"/>
      <c r="T178" s="222"/>
      <c r="U178" s="223"/>
      <c r="V178" s="225"/>
      <c r="W178" s="225"/>
      <c r="X178" s="225"/>
      <c r="Y178" s="225"/>
      <c r="Z178" s="225"/>
      <c r="AA178" s="225"/>
    </row>
    <row r="179" spans="1:27" ht="13.5" customHeight="1" x14ac:dyDescent="0.15">
      <c r="A179" s="32"/>
      <c r="B179" s="32"/>
      <c r="C179" s="5"/>
      <c r="D179" s="214" t="s">
        <v>649</v>
      </c>
      <c r="E179" s="222" t="s">
        <v>315</v>
      </c>
      <c r="F179" s="222"/>
      <c r="G179" s="222"/>
      <c r="H179" s="222"/>
      <c r="I179" s="222"/>
      <c r="J179" s="222"/>
      <c r="K179" s="222"/>
      <c r="L179" s="222"/>
      <c r="M179" s="222"/>
      <c r="N179" s="222"/>
      <c r="O179" s="222"/>
      <c r="P179" s="222"/>
      <c r="Q179" s="222"/>
      <c r="R179" s="222"/>
      <c r="S179" s="222"/>
      <c r="T179" s="222"/>
      <c r="U179" s="223"/>
      <c r="V179" s="225"/>
      <c r="W179" s="225"/>
      <c r="X179" s="225"/>
      <c r="Y179" s="225"/>
      <c r="Z179" s="225"/>
      <c r="AA179" s="225"/>
    </row>
    <row r="180" spans="1:27" ht="13.5" customHeight="1" x14ac:dyDescent="0.15">
      <c r="A180" s="32"/>
      <c r="B180" s="32"/>
      <c r="C180" s="5"/>
      <c r="D180" s="214" t="s">
        <v>635</v>
      </c>
      <c r="E180" s="644" t="s">
        <v>506</v>
      </c>
      <c r="F180" s="644"/>
      <c r="G180" s="644"/>
      <c r="H180" s="644"/>
      <c r="I180" s="644"/>
      <c r="J180" s="644"/>
      <c r="K180" s="644"/>
      <c r="L180" s="644"/>
      <c r="M180" s="644"/>
      <c r="N180" s="644"/>
      <c r="O180" s="644"/>
      <c r="P180" s="644"/>
      <c r="Q180" s="644"/>
      <c r="R180" s="644"/>
      <c r="S180" s="644"/>
      <c r="T180" s="644"/>
      <c r="U180" s="644"/>
      <c r="V180" s="644"/>
      <c r="W180" s="644"/>
      <c r="X180" s="644"/>
      <c r="Y180" s="644"/>
      <c r="Z180" s="644"/>
      <c r="AA180" s="644"/>
    </row>
    <row r="181" spans="1:27" ht="13.5" customHeight="1" x14ac:dyDescent="0.15">
      <c r="A181" s="32"/>
      <c r="B181" s="32"/>
      <c r="C181" s="5"/>
      <c r="D181" s="214"/>
      <c r="E181" s="644"/>
      <c r="F181" s="644"/>
      <c r="G181" s="644"/>
      <c r="H181" s="644"/>
      <c r="I181" s="644"/>
      <c r="J181" s="644"/>
      <c r="K181" s="644"/>
      <c r="L181" s="644"/>
      <c r="M181" s="644"/>
      <c r="N181" s="644"/>
      <c r="O181" s="644"/>
      <c r="P181" s="644"/>
      <c r="Q181" s="644"/>
      <c r="R181" s="644"/>
      <c r="S181" s="644"/>
      <c r="T181" s="644"/>
      <c r="U181" s="644"/>
      <c r="V181" s="644"/>
      <c r="W181" s="644"/>
      <c r="X181" s="644"/>
      <c r="Y181" s="644"/>
      <c r="Z181" s="644"/>
      <c r="AA181" s="644"/>
    </row>
    <row r="182" spans="1:27" ht="13.5" customHeight="1" x14ac:dyDescent="0.15">
      <c r="A182" s="32"/>
      <c r="B182" s="32"/>
      <c r="C182" s="5" t="s">
        <v>656</v>
      </c>
      <c r="D182" s="5" t="s">
        <v>316</v>
      </c>
      <c r="E182" s="5"/>
      <c r="F182" s="222"/>
      <c r="G182" s="222"/>
      <c r="H182" s="222"/>
      <c r="I182" s="222"/>
      <c r="J182" s="222"/>
      <c r="K182" s="222"/>
      <c r="L182" s="222"/>
      <c r="M182" s="222"/>
      <c r="N182" s="222"/>
      <c r="O182" s="222"/>
      <c r="P182" s="222"/>
      <c r="Q182" s="222"/>
      <c r="R182" s="222"/>
      <c r="S182" s="222"/>
      <c r="T182" s="222"/>
      <c r="U182" s="223"/>
      <c r="V182" s="225"/>
      <c r="W182" s="225"/>
      <c r="X182" s="225"/>
      <c r="Y182" s="225"/>
      <c r="Z182" s="225"/>
      <c r="AA182" s="225"/>
    </row>
    <row r="183" spans="1:27" ht="13.5" customHeight="1" x14ac:dyDescent="0.15">
      <c r="A183" s="32"/>
      <c r="B183" s="32"/>
      <c r="C183" s="5"/>
      <c r="D183" s="214" t="s">
        <v>627</v>
      </c>
      <c r="E183" s="222" t="s">
        <v>317</v>
      </c>
      <c r="F183" s="222"/>
      <c r="G183" s="222"/>
      <c r="H183" s="222"/>
      <c r="I183" s="222"/>
      <c r="J183" s="222"/>
      <c r="K183" s="222"/>
      <c r="L183" s="222"/>
      <c r="M183" s="222"/>
      <c r="N183" s="222"/>
      <c r="O183" s="222"/>
      <c r="P183" s="222"/>
      <c r="Q183" s="222"/>
      <c r="R183" s="222"/>
      <c r="S183" s="222"/>
      <c r="T183" s="222"/>
      <c r="U183" s="223"/>
      <c r="V183" s="225"/>
      <c r="W183" s="225"/>
      <c r="X183" s="225"/>
      <c r="Y183" s="225"/>
      <c r="Z183" s="225"/>
      <c r="AA183" s="225"/>
    </row>
    <row r="184" spans="1:27" ht="13.5" customHeight="1" x14ac:dyDescent="0.15">
      <c r="A184" s="32"/>
      <c r="B184" s="32"/>
      <c r="C184" s="5"/>
      <c r="D184" s="214" t="s">
        <v>657</v>
      </c>
      <c r="E184" s="222" t="s">
        <v>319</v>
      </c>
      <c r="F184" s="222"/>
      <c r="G184" s="222"/>
      <c r="H184" s="222"/>
      <c r="I184" s="222"/>
      <c r="J184" s="222"/>
      <c r="K184" s="222"/>
      <c r="L184" s="222"/>
      <c r="M184" s="222"/>
      <c r="N184" s="222"/>
      <c r="O184" s="222"/>
      <c r="P184" s="222"/>
      <c r="Q184" s="222"/>
      <c r="R184" s="222"/>
      <c r="S184" s="222"/>
      <c r="T184" s="222"/>
      <c r="U184" s="223"/>
      <c r="V184" s="225"/>
      <c r="W184" s="225"/>
      <c r="X184" s="225"/>
      <c r="Y184" s="225"/>
      <c r="Z184" s="225"/>
      <c r="AA184" s="225"/>
    </row>
    <row r="185" spans="1:27" ht="13.5" customHeight="1" x14ac:dyDescent="0.15">
      <c r="A185" s="32"/>
      <c r="B185" s="32"/>
      <c r="C185" s="5"/>
      <c r="D185" s="214" t="s">
        <v>627</v>
      </c>
      <c r="E185" s="222" t="s">
        <v>318</v>
      </c>
      <c r="F185" s="222"/>
      <c r="G185" s="222"/>
      <c r="H185" s="222"/>
      <c r="I185" s="222"/>
      <c r="J185" s="222"/>
      <c r="K185" s="222"/>
      <c r="L185" s="222"/>
      <c r="M185" s="222"/>
      <c r="N185" s="222"/>
      <c r="O185" s="222"/>
      <c r="P185" s="222"/>
      <c r="Q185" s="222"/>
      <c r="R185" s="222"/>
      <c r="S185" s="222"/>
      <c r="T185" s="222"/>
      <c r="U185" s="223"/>
      <c r="V185" s="225"/>
      <c r="W185" s="225"/>
      <c r="X185" s="225"/>
      <c r="Y185" s="225"/>
      <c r="Z185" s="225"/>
      <c r="AA185" s="225"/>
    </row>
    <row r="186" spans="1:27" ht="13.5" customHeight="1" x14ac:dyDescent="0.15">
      <c r="A186" s="32"/>
      <c r="B186" s="32"/>
      <c r="C186" s="5" t="s">
        <v>658</v>
      </c>
      <c r="D186" s="5" t="s">
        <v>507</v>
      </c>
      <c r="E186" s="5"/>
      <c r="F186" s="222"/>
      <c r="G186" s="222"/>
      <c r="H186" s="222"/>
      <c r="I186" s="222"/>
      <c r="J186" s="222"/>
      <c r="K186" s="222"/>
      <c r="L186" s="222"/>
      <c r="M186" s="222"/>
      <c r="N186" s="222"/>
      <c r="O186" s="222"/>
      <c r="P186" s="222"/>
      <c r="Q186" s="222"/>
      <c r="R186" s="222"/>
      <c r="S186" s="222"/>
      <c r="T186" s="222"/>
      <c r="U186" s="223"/>
      <c r="V186" s="225"/>
      <c r="W186" s="225"/>
      <c r="X186" s="225"/>
      <c r="Y186" s="225"/>
      <c r="Z186" s="225"/>
      <c r="AA186" s="225"/>
    </row>
    <row r="187" spans="1:27" ht="13.5" customHeight="1" x14ac:dyDescent="0.15">
      <c r="A187" s="32"/>
      <c r="B187" s="32"/>
      <c r="C187" s="5"/>
      <c r="D187" s="5" t="s">
        <v>660</v>
      </c>
      <c r="E187" s="5" t="s">
        <v>321</v>
      </c>
      <c r="F187" s="222"/>
      <c r="G187" s="222"/>
      <c r="H187" s="222"/>
      <c r="I187" s="222"/>
      <c r="J187" s="222"/>
      <c r="K187" s="222"/>
      <c r="L187" s="222"/>
      <c r="M187" s="222"/>
      <c r="N187" s="222"/>
      <c r="O187" s="222"/>
      <c r="P187" s="222"/>
      <c r="Q187" s="222"/>
      <c r="R187" s="222"/>
      <c r="S187" s="222"/>
      <c r="T187" s="222"/>
      <c r="U187" s="223"/>
      <c r="V187" s="225"/>
      <c r="W187" s="225"/>
      <c r="X187" s="225"/>
      <c r="Y187" s="225"/>
      <c r="Z187" s="225"/>
      <c r="AA187" s="225"/>
    </row>
    <row r="188" spans="1:27" ht="13.5" customHeight="1" x14ac:dyDescent="0.15">
      <c r="A188" s="32"/>
      <c r="B188" s="32"/>
      <c r="C188" s="5"/>
      <c r="D188" s="222"/>
      <c r="E188" s="214" t="s">
        <v>627</v>
      </c>
      <c r="F188" s="222" t="s">
        <v>508</v>
      </c>
      <c r="G188" s="222"/>
      <c r="H188" s="222"/>
      <c r="I188" s="222"/>
      <c r="J188" s="222"/>
      <c r="K188" s="222"/>
      <c r="L188" s="222"/>
      <c r="M188" s="222"/>
      <c r="N188" s="222"/>
      <c r="O188" s="222"/>
      <c r="P188" s="222"/>
      <c r="Q188" s="222"/>
      <c r="R188" s="222"/>
      <c r="S188" s="222"/>
      <c r="T188" s="222"/>
      <c r="U188" s="223"/>
      <c r="V188" s="225"/>
      <c r="W188" s="225"/>
      <c r="X188" s="225"/>
      <c r="Y188" s="225"/>
      <c r="Z188" s="225"/>
      <c r="AA188" s="225"/>
    </row>
    <row r="189" spans="1:27" ht="13.5" customHeight="1" x14ac:dyDescent="0.15">
      <c r="A189" s="32"/>
      <c r="B189" s="32"/>
      <c r="C189" s="5"/>
      <c r="D189" s="222"/>
      <c r="E189" s="214" t="s">
        <v>635</v>
      </c>
      <c r="F189" s="222" t="s">
        <v>509</v>
      </c>
      <c r="G189" s="222"/>
      <c r="H189" s="222"/>
      <c r="I189" s="222"/>
      <c r="J189" s="222"/>
      <c r="K189" s="222"/>
      <c r="L189" s="222"/>
      <c r="M189" s="222"/>
      <c r="N189" s="222"/>
      <c r="O189" s="222"/>
      <c r="P189" s="222"/>
      <c r="Q189" s="222"/>
      <c r="R189" s="222"/>
      <c r="S189" s="222"/>
      <c r="T189" s="222"/>
      <c r="U189" s="223"/>
      <c r="V189" s="225"/>
      <c r="W189" s="225"/>
      <c r="X189" s="225"/>
      <c r="Y189" s="225"/>
      <c r="Z189" s="225"/>
      <c r="AA189" s="225"/>
    </row>
    <row r="190" spans="1:27" ht="13.5" customHeight="1" x14ac:dyDescent="0.15">
      <c r="A190" s="32"/>
      <c r="B190" s="32"/>
      <c r="C190" s="5"/>
      <c r="D190" s="5" t="s">
        <v>661</v>
      </c>
      <c r="E190" s="5" t="s">
        <v>510</v>
      </c>
      <c r="F190" s="222"/>
      <c r="G190" s="222"/>
      <c r="H190" s="222"/>
      <c r="I190" s="222"/>
      <c r="J190" s="222"/>
      <c r="K190" s="222"/>
      <c r="L190" s="222"/>
      <c r="M190" s="222"/>
      <c r="N190" s="222"/>
      <c r="O190" s="222"/>
      <c r="P190" s="222"/>
      <c r="Q190" s="222"/>
      <c r="R190" s="222"/>
      <c r="S190" s="222"/>
      <c r="T190" s="222"/>
      <c r="U190" s="223"/>
      <c r="V190" s="225"/>
      <c r="W190" s="225"/>
      <c r="X190" s="225"/>
      <c r="Y190" s="225"/>
      <c r="Z190" s="225"/>
      <c r="AA190" s="225"/>
    </row>
    <row r="191" spans="1:27" ht="13.5" customHeight="1" x14ac:dyDescent="0.15">
      <c r="A191" s="32"/>
      <c r="B191" s="32"/>
      <c r="C191" s="5"/>
      <c r="D191" s="222"/>
      <c r="E191" s="214" t="s">
        <v>627</v>
      </c>
      <c r="F191" s="222" t="s">
        <v>574</v>
      </c>
      <c r="G191" s="222"/>
      <c r="H191" s="222"/>
      <c r="I191" s="222"/>
      <c r="J191" s="222"/>
      <c r="K191" s="222"/>
      <c r="L191" s="222"/>
      <c r="M191" s="222"/>
      <c r="N191" s="222"/>
      <c r="O191" s="222"/>
      <c r="P191" s="222"/>
      <c r="Q191" s="222"/>
      <c r="R191" s="222"/>
      <c r="S191" s="222"/>
      <c r="T191" s="222"/>
      <c r="U191" s="223"/>
      <c r="V191" s="225"/>
      <c r="W191" s="225"/>
      <c r="X191" s="225"/>
      <c r="Y191" s="225"/>
      <c r="Z191" s="225"/>
      <c r="AA191" s="225"/>
    </row>
    <row r="192" spans="1:27" ht="13.5" customHeight="1" x14ac:dyDescent="0.15">
      <c r="A192" s="32"/>
      <c r="B192" s="32"/>
      <c r="C192" s="5"/>
      <c r="D192" s="222"/>
      <c r="E192" s="214" t="s">
        <v>628</v>
      </c>
      <c r="F192" s="644" t="s">
        <v>339</v>
      </c>
      <c r="G192" s="644"/>
      <c r="H192" s="644"/>
      <c r="I192" s="644"/>
      <c r="J192" s="644"/>
      <c r="K192" s="644"/>
      <c r="L192" s="644"/>
      <c r="M192" s="644"/>
      <c r="N192" s="644"/>
      <c r="O192" s="644"/>
      <c r="P192" s="644"/>
      <c r="Q192" s="644"/>
      <c r="R192" s="644"/>
      <c r="S192" s="644"/>
      <c r="T192" s="644"/>
      <c r="U192" s="644"/>
      <c r="V192" s="644"/>
      <c r="W192" s="644"/>
      <c r="X192" s="644"/>
      <c r="Y192" s="644"/>
      <c r="Z192" s="644"/>
      <c r="AA192" s="644"/>
    </row>
    <row r="193" spans="1:27" ht="13.5" customHeight="1" x14ac:dyDescent="0.15">
      <c r="A193" s="32"/>
      <c r="B193" s="32"/>
      <c r="C193" s="5"/>
      <c r="D193" s="222"/>
      <c r="E193" s="222"/>
      <c r="F193" s="644"/>
      <c r="G193" s="644"/>
      <c r="H193" s="644"/>
      <c r="I193" s="644"/>
      <c r="J193" s="644"/>
      <c r="K193" s="644"/>
      <c r="L193" s="644"/>
      <c r="M193" s="644"/>
      <c r="N193" s="644"/>
      <c r="O193" s="644"/>
      <c r="P193" s="644"/>
      <c r="Q193" s="644"/>
      <c r="R193" s="644"/>
      <c r="S193" s="644"/>
      <c r="T193" s="644"/>
      <c r="U193" s="644"/>
      <c r="V193" s="644"/>
      <c r="W193" s="644"/>
      <c r="X193" s="644"/>
      <c r="Y193" s="644"/>
      <c r="Z193" s="644"/>
      <c r="AA193" s="644"/>
    </row>
    <row r="194" spans="1:27" ht="13.5" customHeight="1" x14ac:dyDescent="0.15">
      <c r="A194" s="32"/>
      <c r="B194" s="32"/>
      <c r="C194" s="5"/>
      <c r="D194" s="5" t="s">
        <v>662</v>
      </c>
      <c r="E194" s="5" t="s">
        <v>320</v>
      </c>
      <c r="F194" s="5"/>
      <c r="G194" s="222"/>
      <c r="H194" s="222"/>
      <c r="I194" s="222"/>
      <c r="J194" s="222"/>
      <c r="K194" s="222"/>
      <c r="L194" s="222"/>
      <c r="M194" s="222"/>
      <c r="N194" s="222"/>
      <c r="O194" s="222"/>
      <c r="P194" s="222"/>
      <c r="Q194" s="222"/>
      <c r="R194" s="222"/>
      <c r="S194" s="222"/>
      <c r="T194" s="222"/>
      <c r="U194" s="223"/>
      <c r="V194" s="225"/>
      <c r="W194" s="225"/>
      <c r="X194" s="225"/>
      <c r="Y194" s="225"/>
      <c r="Z194" s="225"/>
      <c r="AA194" s="225"/>
    </row>
    <row r="195" spans="1:27" ht="13.5" customHeight="1" x14ac:dyDescent="0.15">
      <c r="A195" s="32"/>
      <c r="B195" s="32"/>
      <c r="C195" s="5"/>
      <c r="D195" s="222"/>
      <c r="E195" s="214" t="s">
        <v>627</v>
      </c>
      <c r="F195" s="222" t="s">
        <v>546</v>
      </c>
      <c r="G195" s="222"/>
      <c r="H195" s="222"/>
      <c r="I195" s="222"/>
      <c r="J195" s="222"/>
      <c r="K195" s="222"/>
      <c r="L195" s="222"/>
      <c r="M195" s="222"/>
      <c r="N195" s="222"/>
      <c r="O195" s="222"/>
      <c r="P195" s="222"/>
      <c r="Q195" s="222"/>
      <c r="R195" s="222"/>
      <c r="S195" s="222"/>
      <c r="T195" s="222"/>
      <c r="U195" s="223"/>
      <c r="V195" s="225"/>
      <c r="W195" s="225"/>
      <c r="X195" s="225"/>
      <c r="Y195" s="225"/>
      <c r="Z195" s="225"/>
      <c r="AA195" s="225"/>
    </row>
    <row r="196" spans="1:27" ht="13.5" customHeight="1" x14ac:dyDescent="0.15">
      <c r="A196" s="32"/>
      <c r="B196" s="32"/>
      <c r="C196" s="5"/>
      <c r="D196" s="222"/>
      <c r="E196" s="214" t="s">
        <v>649</v>
      </c>
      <c r="F196" s="222" t="s">
        <v>511</v>
      </c>
      <c r="G196" s="222"/>
      <c r="H196" s="222"/>
      <c r="I196" s="222"/>
      <c r="J196" s="222"/>
      <c r="K196" s="222"/>
      <c r="L196" s="222"/>
      <c r="M196" s="222"/>
      <c r="N196" s="222"/>
      <c r="O196" s="222"/>
      <c r="P196" s="222"/>
      <c r="Q196" s="222"/>
      <c r="R196" s="222"/>
      <c r="S196" s="222"/>
      <c r="T196" s="222"/>
      <c r="U196" s="223"/>
      <c r="V196" s="225"/>
      <c r="W196" s="225"/>
      <c r="X196" s="225"/>
      <c r="Y196" s="225"/>
      <c r="Z196" s="225"/>
      <c r="AA196" s="225"/>
    </row>
    <row r="197" spans="1:27" ht="13.5" customHeight="1" x14ac:dyDescent="0.15">
      <c r="A197" s="32"/>
      <c r="B197" s="32"/>
      <c r="C197" s="5"/>
      <c r="D197" s="222"/>
      <c r="E197" s="214" t="s">
        <v>627</v>
      </c>
      <c r="F197" s="222" t="s">
        <v>322</v>
      </c>
      <c r="G197" s="222"/>
      <c r="H197" s="222"/>
      <c r="I197" s="222"/>
      <c r="J197" s="222"/>
      <c r="K197" s="222"/>
      <c r="L197" s="222"/>
      <c r="M197" s="222"/>
      <c r="N197" s="222"/>
      <c r="O197" s="222"/>
      <c r="P197" s="222"/>
      <c r="Q197" s="222"/>
      <c r="R197" s="222"/>
      <c r="S197" s="222"/>
      <c r="T197" s="222"/>
      <c r="U197" s="223"/>
      <c r="V197" s="225"/>
      <c r="W197" s="225"/>
      <c r="X197" s="225"/>
      <c r="Y197" s="225"/>
      <c r="Z197" s="225"/>
      <c r="AA197" s="225"/>
    </row>
    <row r="198" spans="1:27" ht="13.5" customHeight="1" x14ac:dyDescent="0.15">
      <c r="A198" s="32"/>
      <c r="B198" s="32"/>
      <c r="C198" s="5"/>
      <c r="D198" s="222"/>
      <c r="E198" s="214" t="s">
        <v>627</v>
      </c>
      <c r="F198" s="644" t="s">
        <v>512</v>
      </c>
      <c r="G198" s="644"/>
      <c r="H198" s="644"/>
      <c r="I198" s="644"/>
      <c r="J198" s="644"/>
      <c r="K198" s="644"/>
      <c r="L198" s="644"/>
      <c r="M198" s="644"/>
      <c r="N198" s="644"/>
      <c r="O198" s="644"/>
      <c r="P198" s="644"/>
      <c r="Q198" s="644"/>
      <c r="R198" s="644"/>
      <c r="S198" s="644"/>
      <c r="T198" s="644"/>
      <c r="U198" s="644"/>
      <c r="V198" s="644"/>
      <c r="W198" s="644"/>
      <c r="X198" s="644"/>
      <c r="Y198" s="644"/>
      <c r="Z198" s="644"/>
      <c r="AA198" s="644"/>
    </row>
    <row r="199" spans="1:27" ht="13.5" customHeight="1" x14ac:dyDescent="0.15">
      <c r="A199" s="32"/>
      <c r="B199" s="32"/>
      <c r="C199" s="5"/>
      <c r="D199" s="222"/>
      <c r="E199" s="214"/>
      <c r="F199" s="644"/>
      <c r="G199" s="644"/>
      <c r="H199" s="644"/>
      <c r="I199" s="644"/>
      <c r="J199" s="644"/>
      <c r="K199" s="644"/>
      <c r="L199" s="644"/>
      <c r="M199" s="644"/>
      <c r="N199" s="644"/>
      <c r="O199" s="644"/>
      <c r="P199" s="644"/>
      <c r="Q199" s="644"/>
      <c r="R199" s="644"/>
      <c r="S199" s="644"/>
      <c r="T199" s="644"/>
      <c r="U199" s="644"/>
      <c r="V199" s="644"/>
      <c r="W199" s="644"/>
      <c r="X199" s="644"/>
      <c r="Y199" s="644"/>
      <c r="Z199" s="644"/>
      <c r="AA199" s="644"/>
    </row>
    <row r="200" spans="1:27" ht="13.5" customHeight="1" x14ac:dyDescent="0.15">
      <c r="A200" s="32"/>
      <c r="B200" s="32"/>
      <c r="C200" s="5"/>
      <c r="D200" s="5" t="s">
        <v>663</v>
      </c>
      <c r="E200" s="5" t="s">
        <v>323</v>
      </c>
      <c r="F200" s="222"/>
      <c r="G200" s="222"/>
      <c r="H200" s="222"/>
      <c r="I200" s="222"/>
      <c r="J200" s="222"/>
      <c r="K200" s="222"/>
      <c r="L200" s="222"/>
      <c r="M200" s="222"/>
      <c r="N200" s="222"/>
      <c r="O200" s="222"/>
      <c r="P200" s="222"/>
      <c r="Q200" s="222"/>
      <c r="R200" s="222"/>
      <c r="S200" s="222"/>
      <c r="T200" s="222"/>
      <c r="U200" s="223"/>
      <c r="V200" s="225"/>
      <c r="W200" s="225"/>
      <c r="X200" s="225"/>
      <c r="Y200" s="225"/>
      <c r="Z200" s="225"/>
      <c r="AA200" s="225"/>
    </row>
    <row r="201" spans="1:27" ht="13.5" customHeight="1" x14ac:dyDescent="0.15">
      <c r="A201" s="32"/>
      <c r="B201" s="32"/>
      <c r="C201" s="5"/>
      <c r="D201" s="222"/>
      <c r="E201" s="214" t="s">
        <v>649</v>
      </c>
      <c r="F201" s="616" t="s">
        <v>513</v>
      </c>
      <c r="G201" s="616"/>
      <c r="H201" s="616"/>
      <c r="I201" s="616"/>
      <c r="J201" s="616"/>
      <c r="K201" s="616"/>
      <c r="L201" s="616"/>
      <c r="M201" s="616"/>
      <c r="N201" s="616"/>
      <c r="O201" s="616"/>
      <c r="P201" s="616"/>
      <c r="Q201" s="616"/>
      <c r="R201" s="616"/>
      <c r="S201" s="616"/>
      <c r="T201" s="616"/>
      <c r="U201" s="616"/>
      <c r="V201" s="616"/>
      <c r="W201" s="616"/>
      <c r="X201" s="616"/>
      <c r="Y201" s="616"/>
      <c r="Z201" s="616"/>
      <c r="AA201" s="616"/>
    </row>
    <row r="202" spans="1:27" ht="13.5" customHeight="1" x14ac:dyDescent="0.15">
      <c r="A202" s="32"/>
      <c r="B202" s="32"/>
      <c r="C202" s="5"/>
      <c r="D202" s="222"/>
      <c r="E202" s="222"/>
      <c r="F202" s="616"/>
      <c r="G202" s="616"/>
      <c r="H202" s="616"/>
      <c r="I202" s="616"/>
      <c r="J202" s="616"/>
      <c r="K202" s="616"/>
      <c r="L202" s="616"/>
      <c r="M202" s="616"/>
      <c r="N202" s="616"/>
      <c r="O202" s="616"/>
      <c r="P202" s="616"/>
      <c r="Q202" s="616"/>
      <c r="R202" s="616"/>
      <c r="S202" s="616"/>
      <c r="T202" s="616"/>
      <c r="U202" s="616"/>
      <c r="V202" s="616"/>
      <c r="W202" s="616"/>
      <c r="X202" s="616"/>
      <c r="Y202" s="616"/>
      <c r="Z202" s="616"/>
      <c r="AA202" s="616"/>
    </row>
    <row r="203" spans="1:27" ht="13.5" customHeight="1" x14ac:dyDescent="0.15">
      <c r="A203" s="32"/>
      <c r="B203" s="32"/>
      <c r="C203" s="5"/>
      <c r="D203" s="222"/>
      <c r="E203" s="214" t="s">
        <v>635</v>
      </c>
      <c r="F203" s="616" t="s">
        <v>514</v>
      </c>
      <c r="G203" s="616"/>
      <c r="H203" s="616"/>
      <c r="I203" s="616"/>
      <c r="J203" s="616"/>
      <c r="K203" s="616"/>
      <c r="L203" s="616"/>
      <c r="M203" s="616"/>
      <c r="N203" s="616"/>
      <c r="O203" s="616"/>
      <c r="P203" s="616"/>
      <c r="Q203" s="616"/>
      <c r="R203" s="616"/>
      <c r="S203" s="616"/>
      <c r="T203" s="616"/>
      <c r="U203" s="616"/>
      <c r="V203" s="616"/>
      <c r="W203" s="616"/>
      <c r="X203" s="616"/>
      <c r="Y203" s="616"/>
      <c r="Z203" s="616"/>
      <c r="AA203" s="616"/>
    </row>
    <row r="204" spans="1:27" ht="13.5" customHeight="1" x14ac:dyDescent="0.15">
      <c r="A204" s="32"/>
      <c r="B204" s="32"/>
      <c r="C204" s="5"/>
      <c r="D204" s="222"/>
      <c r="E204" s="222"/>
      <c r="F204" s="616"/>
      <c r="G204" s="616"/>
      <c r="H204" s="616"/>
      <c r="I204" s="616"/>
      <c r="J204" s="616"/>
      <c r="K204" s="616"/>
      <c r="L204" s="616"/>
      <c r="M204" s="616"/>
      <c r="N204" s="616"/>
      <c r="O204" s="616"/>
      <c r="P204" s="616"/>
      <c r="Q204" s="616"/>
      <c r="R204" s="616"/>
      <c r="S204" s="616"/>
      <c r="T204" s="616"/>
      <c r="U204" s="616"/>
      <c r="V204" s="616"/>
      <c r="W204" s="616"/>
      <c r="X204" s="616"/>
      <c r="Y204" s="616"/>
      <c r="Z204" s="616"/>
      <c r="AA204" s="616"/>
    </row>
    <row r="205" spans="1:27" ht="13.5" customHeight="1" x14ac:dyDescent="0.15">
      <c r="A205" s="32"/>
      <c r="B205" s="32"/>
      <c r="C205" s="5"/>
      <c r="D205" s="222"/>
      <c r="E205" s="222"/>
      <c r="F205" s="616"/>
      <c r="G205" s="616"/>
      <c r="H205" s="616"/>
      <c r="I205" s="616"/>
      <c r="J205" s="616"/>
      <c r="K205" s="616"/>
      <c r="L205" s="616"/>
      <c r="M205" s="616"/>
      <c r="N205" s="616"/>
      <c r="O205" s="616"/>
      <c r="P205" s="616"/>
      <c r="Q205" s="616"/>
      <c r="R205" s="616"/>
      <c r="S205" s="616"/>
      <c r="T205" s="616"/>
      <c r="U205" s="616"/>
      <c r="V205" s="616"/>
      <c r="W205" s="616"/>
      <c r="X205" s="616"/>
      <c r="Y205" s="616"/>
      <c r="Z205" s="616"/>
      <c r="AA205" s="616"/>
    </row>
    <row r="206" spans="1:27" ht="13.5" customHeight="1" x14ac:dyDescent="0.15">
      <c r="A206" s="32"/>
      <c r="B206" s="32"/>
      <c r="C206" s="5"/>
      <c r="D206" s="222"/>
      <c r="E206" s="222"/>
      <c r="F206" s="229" t="s">
        <v>665</v>
      </c>
      <c r="G206" s="616" t="s">
        <v>351</v>
      </c>
      <c r="H206" s="616"/>
      <c r="I206" s="616"/>
      <c r="J206" s="616"/>
      <c r="K206" s="616"/>
      <c r="L206" s="616"/>
      <c r="M206" s="616"/>
      <c r="N206" s="616"/>
      <c r="O206" s="616"/>
      <c r="P206" s="616"/>
      <c r="Q206" s="616"/>
      <c r="R206" s="616"/>
      <c r="S206" s="616"/>
      <c r="T206" s="616"/>
      <c r="U206" s="616"/>
      <c r="V206" s="616"/>
      <c r="W206" s="616"/>
      <c r="X206" s="616"/>
      <c r="Y206" s="616"/>
      <c r="Z206" s="616"/>
      <c r="AA206" s="616"/>
    </row>
    <row r="207" spans="1:27" ht="13.5" customHeight="1" x14ac:dyDescent="0.15">
      <c r="A207" s="32"/>
      <c r="B207" s="32"/>
      <c r="C207" s="5"/>
      <c r="D207" s="222"/>
      <c r="E207" s="222"/>
      <c r="F207" s="217"/>
      <c r="G207" s="616"/>
      <c r="H207" s="616"/>
      <c r="I207" s="616"/>
      <c r="J207" s="616"/>
      <c r="K207" s="616"/>
      <c r="L207" s="616"/>
      <c r="M207" s="616"/>
      <c r="N207" s="616"/>
      <c r="O207" s="616"/>
      <c r="P207" s="616"/>
      <c r="Q207" s="616"/>
      <c r="R207" s="616"/>
      <c r="S207" s="616"/>
      <c r="T207" s="616"/>
      <c r="U207" s="616"/>
      <c r="V207" s="616"/>
      <c r="W207" s="616"/>
      <c r="X207" s="616"/>
      <c r="Y207" s="616"/>
      <c r="Z207" s="616"/>
      <c r="AA207" s="616"/>
    </row>
    <row r="208" spans="1:27" ht="13.5" customHeight="1" x14ac:dyDescent="0.15">
      <c r="A208" s="32"/>
      <c r="B208" s="32"/>
      <c r="C208" s="5"/>
      <c r="D208" s="222"/>
      <c r="E208" s="222"/>
      <c r="F208" s="229" t="s">
        <v>665</v>
      </c>
      <c r="G208" s="616" t="s">
        <v>515</v>
      </c>
      <c r="H208" s="616"/>
      <c r="I208" s="616"/>
      <c r="J208" s="616"/>
      <c r="K208" s="616"/>
      <c r="L208" s="616"/>
      <c r="M208" s="616"/>
      <c r="N208" s="616"/>
      <c r="O208" s="616"/>
      <c r="P208" s="616"/>
      <c r="Q208" s="616"/>
      <c r="R208" s="616"/>
      <c r="S208" s="616"/>
      <c r="T208" s="616"/>
      <c r="U208" s="616"/>
      <c r="V208" s="616"/>
      <c r="W208" s="616"/>
      <c r="X208" s="616"/>
      <c r="Y208" s="616"/>
      <c r="Z208" s="616"/>
      <c r="AA208" s="616"/>
    </row>
    <row r="209" spans="1:27" ht="13.5" customHeight="1" x14ac:dyDescent="0.15">
      <c r="A209" s="32"/>
      <c r="B209" s="32"/>
      <c r="C209" s="5"/>
      <c r="D209" s="222"/>
      <c r="E209" s="222"/>
      <c r="F209" s="217"/>
      <c r="G209" s="616"/>
      <c r="H209" s="616"/>
      <c r="I209" s="616"/>
      <c r="J209" s="616"/>
      <c r="K209" s="616"/>
      <c r="L209" s="616"/>
      <c r="M209" s="616"/>
      <c r="N209" s="616"/>
      <c r="O209" s="616"/>
      <c r="P209" s="616"/>
      <c r="Q209" s="616"/>
      <c r="R209" s="616"/>
      <c r="S209" s="616"/>
      <c r="T209" s="616"/>
      <c r="U209" s="616"/>
      <c r="V209" s="616"/>
      <c r="W209" s="616"/>
      <c r="X209" s="616"/>
      <c r="Y209" s="616"/>
      <c r="Z209" s="616"/>
      <c r="AA209" s="616"/>
    </row>
    <row r="210" spans="1:27" ht="13.5" customHeight="1" x14ac:dyDescent="0.15">
      <c r="A210" s="32"/>
      <c r="B210" s="32"/>
      <c r="C210" s="5"/>
      <c r="D210" s="222"/>
      <c r="E210" s="214" t="s">
        <v>627</v>
      </c>
      <c r="F210" s="222" t="s">
        <v>516</v>
      </c>
      <c r="G210" s="222"/>
      <c r="H210" s="222"/>
      <c r="I210" s="222"/>
      <c r="J210" s="222"/>
      <c r="K210" s="222"/>
      <c r="L210" s="222"/>
      <c r="M210" s="222"/>
      <c r="N210" s="222"/>
      <c r="O210" s="222"/>
      <c r="P210" s="222"/>
      <c r="Q210" s="222"/>
      <c r="R210" s="222"/>
      <c r="S210" s="222"/>
      <c r="T210" s="222"/>
      <c r="U210" s="223"/>
      <c r="V210" s="225"/>
      <c r="W210" s="225"/>
      <c r="X210" s="225"/>
      <c r="Y210" s="225"/>
      <c r="Z210" s="225"/>
      <c r="AA210" s="225"/>
    </row>
    <row r="211" spans="1:27" ht="13.5" customHeight="1" thickBot="1" x14ac:dyDescent="0.2">
      <c r="A211" s="32"/>
      <c r="B211" s="32"/>
      <c r="C211" s="5"/>
      <c r="D211" s="222"/>
      <c r="E211" s="214"/>
      <c r="F211" s="6" t="s">
        <v>114</v>
      </c>
      <c r="G211" s="6"/>
      <c r="H211" s="6"/>
      <c r="I211" s="6"/>
      <c r="J211" s="6"/>
      <c r="K211" s="6"/>
      <c r="L211" s="6"/>
      <c r="M211" s="222"/>
      <c r="N211" s="222"/>
      <c r="O211" s="222"/>
      <c r="P211" s="222"/>
      <c r="Q211" s="222"/>
      <c r="R211" s="222"/>
      <c r="S211" s="222"/>
      <c r="T211" s="222"/>
      <c r="U211" s="223"/>
      <c r="V211" s="225"/>
      <c r="W211" s="225"/>
      <c r="X211" s="225"/>
      <c r="Y211" s="225"/>
      <c r="Z211" s="225"/>
      <c r="AA211" s="225"/>
    </row>
    <row r="212" spans="1:27" ht="13.5" customHeight="1" x14ac:dyDescent="0.15">
      <c r="A212" s="32"/>
      <c r="B212" s="32"/>
      <c r="C212" s="5"/>
      <c r="D212" s="222"/>
      <c r="E212" s="214"/>
      <c r="F212" s="6"/>
      <c r="G212" s="468"/>
      <c r="H212" s="469"/>
      <c r="I212" s="470"/>
      <c r="J212" s="471"/>
      <c r="K212" s="470"/>
      <c r="L212" s="471"/>
      <c r="M212" s="472"/>
      <c r="N212" s="472"/>
      <c r="O212" s="472"/>
      <c r="P212" s="473"/>
      <c r="Q212" s="474"/>
      <c r="R212" s="475"/>
      <c r="S212" s="473"/>
      <c r="T212" s="633" t="s">
        <v>333</v>
      </c>
      <c r="U212" s="634"/>
      <c r="V212" s="225"/>
      <c r="W212" s="225"/>
      <c r="X212" s="225"/>
      <c r="Y212" s="225"/>
      <c r="Z212" s="225"/>
      <c r="AA212" s="225"/>
    </row>
    <row r="213" spans="1:27" ht="13.5" customHeight="1" thickBot="1" x14ac:dyDescent="0.2">
      <c r="A213" s="32"/>
      <c r="B213" s="32"/>
      <c r="C213" s="5"/>
      <c r="D213" s="222"/>
      <c r="E213" s="214"/>
      <c r="F213" s="9"/>
      <c r="G213" s="476" t="s">
        <v>324</v>
      </c>
      <c r="H213" s="267"/>
      <c r="I213" s="268"/>
      <c r="J213" s="670" t="s">
        <v>320</v>
      </c>
      <c r="K213" s="671"/>
      <c r="L213" s="667" t="s">
        <v>115</v>
      </c>
      <c r="M213" s="668"/>
      <c r="N213" s="668"/>
      <c r="O213" s="668"/>
      <c r="P213" s="669"/>
      <c r="Q213" s="269"/>
      <c r="R213" s="672" t="s">
        <v>116</v>
      </c>
      <c r="S213" s="673"/>
      <c r="T213" s="622" t="s">
        <v>335</v>
      </c>
      <c r="U213" s="623"/>
      <c r="V213" s="225"/>
      <c r="W213" s="225"/>
      <c r="X213" s="225"/>
      <c r="Y213" s="225"/>
      <c r="Z213" s="225"/>
      <c r="AA213" s="225"/>
    </row>
    <row r="214" spans="1:27" ht="13.5" customHeight="1" thickTop="1" x14ac:dyDescent="0.15">
      <c r="A214" s="32"/>
      <c r="B214" s="32"/>
      <c r="C214" s="5"/>
      <c r="D214" s="222"/>
      <c r="E214" s="214"/>
      <c r="F214" s="9"/>
      <c r="G214" s="477" t="s">
        <v>666</v>
      </c>
      <c r="H214" s="270"/>
      <c r="I214" s="271"/>
      <c r="J214" s="624" t="s">
        <v>4</v>
      </c>
      <c r="K214" s="625"/>
      <c r="L214" s="626" t="s">
        <v>329</v>
      </c>
      <c r="M214" s="627"/>
      <c r="N214" s="627"/>
      <c r="O214" s="628" t="s">
        <v>117</v>
      </c>
      <c r="P214" s="629"/>
      <c r="Q214" s="230" t="s">
        <v>667</v>
      </c>
      <c r="R214" s="630" t="s">
        <v>119</v>
      </c>
      <c r="S214" s="631"/>
      <c r="T214" s="630" t="s">
        <v>668</v>
      </c>
      <c r="U214" s="632"/>
      <c r="V214" s="225"/>
      <c r="W214" s="225"/>
      <c r="X214" s="225"/>
      <c r="Y214" s="225"/>
      <c r="Z214" s="225"/>
      <c r="AA214" s="225"/>
    </row>
    <row r="215" spans="1:27" ht="13.5" customHeight="1" x14ac:dyDescent="0.15">
      <c r="A215" s="32"/>
      <c r="B215" s="32"/>
      <c r="C215" s="5"/>
      <c r="D215" s="222"/>
      <c r="E215" s="214"/>
      <c r="F215" s="7"/>
      <c r="G215" s="478"/>
      <c r="H215" s="270"/>
      <c r="I215" s="271"/>
      <c r="J215" s="603" t="s">
        <v>25</v>
      </c>
      <c r="K215" s="604"/>
      <c r="L215" s="605" t="s">
        <v>330</v>
      </c>
      <c r="M215" s="606"/>
      <c r="N215" s="606"/>
      <c r="O215" s="607" t="s">
        <v>120</v>
      </c>
      <c r="P215" s="608"/>
      <c r="Q215" s="231" t="s">
        <v>118</v>
      </c>
      <c r="R215" s="609" t="s">
        <v>121</v>
      </c>
      <c r="S215" s="610"/>
      <c r="T215" s="609" t="s">
        <v>669</v>
      </c>
      <c r="U215" s="611"/>
      <c r="V215" s="225"/>
      <c r="W215" s="225"/>
      <c r="X215" s="225"/>
      <c r="Y215" s="225"/>
      <c r="Z215" s="225"/>
      <c r="AA215" s="225"/>
    </row>
    <row r="216" spans="1:27" ht="13.5" customHeight="1" x14ac:dyDescent="0.15">
      <c r="A216" s="32"/>
      <c r="B216" s="32"/>
      <c r="C216" s="5"/>
      <c r="D216" s="222"/>
      <c r="E216" s="214"/>
      <c r="F216" s="7"/>
      <c r="G216" s="479"/>
      <c r="H216" s="272"/>
      <c r="I216" s="273"/>
      <c r="J216" s="612" t="s">
        <v>31</v>
      </c>
      <c r="K216" s="613"/>
      <c r="L216" s="614" t="s">
        <v>331</v>
      </c>
      <c r="M216" s="615"/>
      <c r="N216" s="615"/>
      <c r="O216" s="617" t="s">
        <v>122</v>
      </c>
      <c r="P216" s="618"/>
      <c r="Q216" s="232" t="s">
        <v>118</v>
      </c>
      <c r="R216" s="619" t="s">
        <v>123</v>
      </c>
      <c r="S216" s="620"/>
      <c r="T216" s="619" t="s">
        <v>670</v>
      </c>
      <c r="U216" s="621"/>
      <c r="V216" s="225"/>
      <c r="W216" s="225"/>
      <c r="X216" s="225"/>
      <c r="Y216" s="225"/>
      <c r="Z216" s="225"/>
      <c r="AA216" s="225"/>
    </row>
    <row r="217" spans="1:27" ht="13.5" customHeight="1" x14ac:dyDescent="0.15">
      <c r="A217" s="32"/>
      <c r="B217" s="32"/>
      <c r="C217" s="5"/>
      <c r="D217" s="222"/>
      <c r="E217" s="214"/>
      <c r="F217" s="8"/>
      <c r="G217" s="480" t="s">
        <v>671</v>
      </c>
      <c r="H217" s="274"/>
      <c r="I217" s="275"/>
      <c r="J217" s="635" t="s">
        <v>326</v>
      </c>
      <c r="K217" s="636"/>
      <c r="L217" s="637" t="s">
        <v>124</v>
      </c>
      <c r="M217" s="638"/>
      <c r="N217" s="638"/>
      <c r="O217" s="639" t="s">
        <v>124</v>
      </c>
      <c r="P217" s="640"/>
      <c r="Q217" s="233" t="s">
        <v>118</v>
      </c>
      <c r="R217" s="641" t="s">
        <v>125</v>
      </c>
      <c r="S217" s="642"/>
      <c r="T217" s="641" t="s">
        <v>672</v>
      </c>
      <c r="U217" s="643"/>
      <c r="V217" s="225"/>
      <c r="W217" s="225"/>
      <c r="X217" s="225"/>
      <c r="Y217" s="225"/>
      <c r="Z217" s="225"/>
      <c r="AA217" s="225"/>
    </row>
    <row r="218" spans="1:27" ht="13.5" customHeight="1" x14ac:dyDescent="0.15">
      <c r="A218" s="32"/>
      <c r="B218" s="32"/>
      <c r="C218" s="5"/>
      <c r="D218" s="222"/>
      <c r="E218" s="214"/>
      <c r="F218" s="6"/>
      <c r="G218" s="481"/>
      <c r="H218" s="272"/>
      <c r="I218" s="273"/>
      <c r="J218" s="612" t="s">
        <v>327</v>
      </c>
      <c r="K218" s="613"/>
      <c r="L218" s="614" t="s">
        <v>517</v>
      </c>
      <c r="M218" s="615"/>
      <c r="N218" s="615"/>
      <c r="O218" s="617" t="s">
        <v>126</v>
      </c>
      <c r="P218" s="618"/>
      <c r="Q218" s="232" t="s">
        <v>118</v>
      </c>
      <c r="R218" s="619" t="s">
        <v>127</v>
      </c>
      <c r="S218" s="620"/>
      <c r="T218" s="619" t="s">
        <v>673</v>
      </c>
      <c r="U218" s="621"/>
      <c r="V218" s="225"/>
      <c r="W218" s="225"/>
      <c r="X218" s="225"/>
      <c r="Y218" s="225"/>
      <c r="Z218" s="225"/>
      <c r="AA218" s="225"/>
    </row>
    <row r="219" spans="1:27" ht="13.5" customHeight="1" thickBot="1" x14ac:dyDescent="0.2">
      <c r="A219" s="32"/>
      <c r="B219" s="32"/>
      <c r="C219" s="5"/>
      <c r="D219" s="222"/>
      <c r="E219" s="214"/>
      <c r="F219" s="8"/>
      <c r="G219" s="482" t="s">
        <v>325</v>
      </c>
      <c r="H219" s="483"/>
      <c r="I219" s="484"/>
      <c r="J219" s="647" t="s">
        <v>328</v>
      </c>
      <c r="K219" s="648"/>
      <c r="L219" s="649" t="s">
        <v>332</v>
      </c>
      <c r="M219" s="650"/>
      <c r="N219" s="650"/>
      <c r="O219" s="651" t="s">
        <v>128</v>
      </c>
      <c r="P219" s="652"/>
      <c r="Q219" s="485" t="s">
        <v>118</v>
      </c>
      <c r="R219" s="653">
        <v>5497</v>
      </c>
      <c r="S219" s="654"/>
      <c r="T219" s="653" t="s">
        <v>674</v>
      </c>
      <c r="U219" s="655"/>
      <c r="V219" s="225"/>
      <c r="W219" s="225"/>
      <c r="X219" s="225"/>
      <c r="Y219" s="225"/>
      <c r="Z219" s="225"/>
      <c r="AA219" s="225"/>
    </row>
    <row r="220" spans="1:27" ht="13.5" customHeight="1" x14ac:dyDescent="0.15">
      <c r="A220" s="32"/>
      <c r="B220" s="32"/>
      <c r="C220" s="5"/>
      <c r="D220" s="222"/>
      <c r="E220" s="214"/>
      <c r="F220" s="228" t="s">
        <v>499</v>
      </c>
      <c r="G220" s="222" t="s">
        <v>334</v>
      </c>
      <c r="H220" s="222"/>
      <c r="I220" s="222"/>
      <c r="J220" s="222"/>
      <c r="K220" s="222"/>
      <c r="L220" s="222"/>
      <c r="M220" s="222"/>
      <c r="N220" s="222"/>
      <c r="O220" s="222"/>
      <c r="P220" s="222"/>
      <c r="Q220" s="222"/>
      <c r="R220" s="222"/>
      <c r="S220" s="222"/>
      <c r="T220" s="222"/>
      <c r="U220" s="223"/>
      <c r="V220" s="225"/>
      <c r="W220" s="225"/>
      <c r="X220" s="225"/>
      <c r="Y220" s="225"/>
      <c r="Z220" s="225"/>
      <c r="AA220" s="225"/>
    </row>
    <row r="221" spans="1:27" ht="13.5" customHeight="1" x14ac:dyDescent="0.15">
      <c r="A221" s="32"/>
      <c r="B221" s="32"/>
      <c r="C221" s="5"/>
      <c r="D221" s="5" t="s">
        <v>676</v>
      </c>
      <c r="E221" s="260" t="s">
        <v>284</v>
      </c>
      <c r="F221" s="222"/>
      <c r="G221" s="222"/>
      <c r="H221" s="222"/>
      <c r="I221" s="222"/>
      <c r="J221" s="222"/>
      <c r="K221" s="222"/>
      <c r="L221" s="222"/>
      <c r="M221" s="222"/>
      <c r="N221" s="222"/>
      <c r="O221" s="222"/>
      <c r="P221" s="222"/>
      <c r="Q221" s="222"/>
      <c r="R221" s="222"/>
      <c r="S221" s="222"/>
      <c r="T221" s="222"/>
      <c r="U221" s="223"/>
      <c r="V221" s="225"/>
      <c r="W221" s="225"/>
      <c r="X221" s="225"/>
      <c r="Y221" s="225"/>
      <c r="Z221" s="225"/>
      <c r="AA221" s="225"/>
    </row>
    <row r="222" spans="1:27" ht="13.5" customHeight="1" x14ac:dyDescent="0.15">
      <c r="A222" s="32"/>
      <c r="B222" s="32"/>
      <c r="C222" s="5"/>
      <c r="D222" s="222"/>
      <c r="E222" s="214" t="s">
        <v>677</v>
      </c>
      <c r="F222" s="222" t="s">
        <v>518</v>
      </c>
      <c r="G222" s="222"/>
      <c r="H222" s="222"/>
      <c r="I222" s="222"/>
      <c r="J222" s="222"/>
      <c r="K222" s="222"/>
      <c r="L222" s="222"/>
      <c r="M222" s="222"/>
      <c r="N222" s="222"/>
      <c r="O222" s="222"/>
      <c r="P222" s="222"/>
      <c r="Q222" s="222"/>
      <c r="R222" s="222"/>
      <c r="S222" s="222"/>
      <c r="T222" s="222"/>
      <c r="U222" s="223"/>
      <c r="V222" s="225"/>
      <c r="W222" s="225"/>
      <c r="X222" s="225"/>
      <c r="Y222" s="225"/>
      <c r="Z222" s="225"/>
      <c r="AA222" s="225"/>
    </row>
    <row r="223" spans="1:27" ht="13.5" customHeight="1" x14ac:dyDescent="0.15">
      <c r="A223" s="32"/>
      <c r="B223" s="32"/>
      <c r="C223" s="5"/>
      <c r="D223" s="222"/>
      <c r="E223" s="222"/>
      <c r="F223" s="228" t="s">
        <v>337</v>
      </c>
      <c r="G223" s="241" t="s">
        <v>678</v>
      </c>
      <c r="H223" s="222"/>
      <c r="I223" s="222"/>
      <c r="J223" s="222"/>
      <c r="K223" s="222"/>
      <c r="L223" s="222"/>
      <c r="M223" s="222"/>
      <c r="N223" s="222"/>
      <c r="O223" s="222"/>
      <c r="P223" s="222"/>
      <c r="Q223" s="222"/>
      <c r="R223" s="222"/>
      <c r="S223" s="222"/>
      <c r="T223" s="222"/>
      <c r="U223" s="223"/>
      <c r="V223" s="225"/>
      <c r="W223" s="225"/>
      <c r="X223" s="225"/>
      <c r="Y223" s="225"/>
      <c r="Z223" s="225"/>
      <c r="AA223" s="225"/>
    </row>
    <row r="224" spans="1:27" ht="13.5" customHeight="1" x14ac:dyDescent="0.15">
      <c r="A224" s="32"/>
      <c r="B224" s="32"/>
      <c r="C224" s="5"/>
      <c r="D224" s="5" t="s">
        <v>679</v>
      </c>
      <c r="E224" s="5" t="s">
        <v>680</v>
      </c>
      <c r="F224" s="261"/>
      <c r="G224" s="241"/>
      <c r="H224" s="222"/>
      <c r="I224" s="222"/>
      <c r="J224" s="222"/>
      <c r="K224" s="222"/>
      <c r="L224" s="222"/>
      <c r="M224" s="222"/>
      <c r="N224" s="222"/>
      <c r="O224" s="222"/>
      <c r="P224" s="222"/>
      <c r="Q224" s="222"/>
      <c r="R224" s="222"/>
      <c r="S224" s="222"/>
      <c r="T224" s="222"/>
      <c r="U224" s="223"/>
      <c r="V224" s="225"/>
      <c r="W224" s="225"/>
      <c r="X224" s="225"/>
      <c r="Y224" s="225"/>
      <c r="Z224" s="225"/>
      <c r="AA224" s="225"/>
    </row>
    <row r="225" spans="1:27" ht="13.5" customHeight="1" x14ac:dyDescent="0.15">
      <c r="A225" s="32"/>
      <c r="B225" s="32"/>
      <c r="C225" s="5"/>
      <c r="D225" s="222"/>
      <c r="E225" s="214" t="s">
        <v>681</v>
      </c>
      <c r="F225" s="222" t="s">
        <v>519</v>
      </c>
      <c r="G225" s="241"/>
      <c r="H225" s="222"/>
      <c r="I225" s="222"/>
      <c r="J225" s="222"/>
      <c r="K225" s="222"/>
      <c r="L225" s="222"/>
      <c r="M225" s="222"/>
      <c r="N225" s="222"/>
      <c r="O225" s="222"/>
      <c r="P225" s="222"/>
      <c r="Q225" s="222"/>
      <c r="R225" s="222"/>
      <c r="S225" s="222"/>
      <c r="T225" s="222"/>
      <c r="U225" s="223"/>
      <c r="V225" s="225"/>
      <c r="W225" s="225"/>
      <c r="X225" s="225"/>
      <c r="Y225" s="225"/>
      <c r="Z225" s="225"/>
      <c r="AA225" s="225"/>
    </row>
    <row r="226" spans="1:27" ht="13.5" customHeight="1" x14ac:dyDescent="0.15">
      <c r="A226" s="32"/>
      <c r="B226" s="32"/>
      <c r="C226" s="5"/>
      <c r="D226" s="5" t="s">
        <v>682</v>
      </c>
      <c r="E226" s="5" t="s">
        <v>683</v>
      </c>
      <c r="F226" s="5"/>
      <c r="G226" s="241"/>
      <c r="H226" s="222"/>
      <c r="I226" s="222"/>
      <c r="J226" s="222"/>
      <c r="K226" s="222"/>
      <c r="L226" s="222"/>
      <c r="M226" s="222"/>
      <c r="N226" s="222"/>
      <c r="O226" s="222"/>
      <c r="P226" s="222"/>
      <c r="Q226" s="222"/>
      <c r="R226" s="222"/>
      <c r="S226" s="222"/>
      <c r="T226" s="222"/>
      <c r="U226" s="223"/>
      <c r="V226" s="225"/>
      <c r="W226" s="225"/>
      <c r="X226" s="225"/>
      <c r="Y226" s="225"/>
      <c r="Z226" s="225"/>
      <c r="AA226" s="225"/>
    </row>
    <row r="227" spans="1:27" ht="13.5" customHeight="1" x14ac:dyDescent="0.15">
      <c r="A227" s="32"/>
      <c r="B227" s="32"/>
      <c r="C227" s="5"/>
      <c r="D227" s="222"/>
      <c r="E227" s="214" t="s">
        <v>681</v>
      </c>
      <c r="F227" s="222" t="s">
        <v>520</v>
      </c>
      <c r="G227" s="241"/>
      <c r="H227" s="222"/>
      <c r="I227" s="222"/>
      <c r="J227" s="222"/>
      <c r="K227" s="222"/>
      <c r="L227" s="222"/>
      <c r="M227" s="222"/>
      <c r="N227" s="222"/>
      <c r="O227" s="222"/>
      <c r="P227" s="222"/>
      <c r="Q227" s="222"/>
      <c r="R227" s="222"/>
      <c r="S227" s="222"/>
      <c r="T227" s="222"/>
      <c r="U227" s="223"/>
      <c r="V227" s="225"/>
      <c r="W227" s="225"/>
      <c r="X227" s="225"/>
      <c r="Y227" s="225"/>
      <c r="Z227" s="225"/>
      <c r="AA227" s="225"/>
    </row>
    <row r="228" spans="1:27" ht="13.5" customHeight="1" x14ac:dyDescent="0.15">
      <c r="A228" s="32"/>
      <c r="B228" s="32"/>
      <c r="C228" s="5" t="s">
        <v>684</v>
      </c>
      <c r="D228" s="5" t="s">
        <v>685</v>
      </c>
      <c r="E228" s="5"/>
      <c r="F228" s="222"/>
      <c r="G228" s="222"/>
      <c r="H228" s="222"/>
      <c r="I228" s="222"/>
      <c r="J228" s="222"/>
      <c r="K228" s="222"/>
      <c r="L228" s="222"/>
      <c r="M228" s="222"/>
      <c r="N228" s="222"/>
      <c r="O228" s="222"/>
      <c r="P228" s="222"/>
      <c r="Q228" s="222"/>
      <c r="R228" s="222"/>
      <c r="S228" s="222"/>
      <c r="T228" s="222"/>
      <c r="U228" s="223"/>
      <c r="V228" s="225"/>
      <c r="W228" s="225"/>
      <c r="X228" s="225"/>
      <c r="Y228" s="225"/>
      <c r="Z228" s="225"/>
      <c r="AA228" s="225"/>
    </row>
    <row r="229" spans="1:27" ht="13.5" customHeight="1" x14ac:dyDescent="0.15">
      <c r="A229" s="32"/>
      <c r="B229" s="32"/>
      <c r="C229" s="5"/>
      <c r="D229" s="5" t="s">
        <v>686</v>
      </c>
      <c r="E229" s="5" t="s">
        <v>321</v>
      </c>
      <c r="F229" s="5"/>
      <c r="G229" s="222"/>
      <c r="H229" s="222"/>
      <c r="I229" s="222"/>
      <c r="J229" s="222"/>
      <c r="K229" s="222"/>
      <c r="L229" s="222"/>
      <c r="M229" s="222"/>
      <c r="N229" s="222"/>
      <c r="O229" s="222"/>
      <c r="P229" s="222"/>
      <c r="Q229" s="222"/>
      <c r="R229" s="222"/>
      <c r="S229" s="222"/>
      <c r="T229" s="222"/>
      <c r="U229" s="223"/>
      <c r="V229" s="225"/>
      <c r="W229" s="225"/>
      <c r="X229" s="225"/>
      <c r="Y229" s="225"/>
      <c r="Z229" s="225"/>
      <c r="AA229" s="225"/>
    </row>
    <row r="230" spans="1:27" ht="13.5" customHeight="1" x14ac:dyDescent="0.15">
      <c r="A230" s="32"/>
      <c r="B230" s="32"/>
      <c r="C230" s="5"/>
      <c r="D230" s="222"/>
      <c r="E230" s="214" t="s">
        <v>627</v>
      </c>
      <c r="F230" s="459" t="s">
        <v>521</v>
      </c>
      <c r="G230" s="222"/>
      <c r="H230" s="222"/>
      <c r="I230" s="222"/>
      <c r="J230" s="222"/>
      <c r="K230" s="222"/>
      <c r="L230" s="222"/>
      <c r="M230" s="222"/>
      <c r="N230" s="222"/>
      <c r="O230" s="222"/>
      <c r="P230" s="222"/>
      <c r="Q230" s="222"/>
      <c r="R230" s="222"/>
      <c r="S230" s="222"/>
      <c r="T230" s="222"/>
      <c r="U230" s="223"/>
      <c r="V230" s="225"/>
      <c r="W230" s="225"/>
      <c r="X230" s="225"/>
      <c r="Y230" s="225"/>
      <c r="Z230" s="225"/>
      <c r="AA230" s="225"/>
    </row>
    <row r="231" spans="1:27" ht="13.5" customHeight="1" x14ac:dyDescent="0.15">
      <c r="A231" s="32"/>
      <c r="B231" s="32"/>
      <c r="C231" s="5"/>
      <c r="D231" s="222"/>
      <c r="E231" s="214" t="s">
        <v>681</v>
      </c>
      <c r="F231" s="222" t="s">
        <v>714</v>
      </c>
      <c r="G231" s="222"/>
      <c r="H231" s="222"/>
      <c r="I231" s="222"/>
      <c r="J231" s="222"/>
      <c r="K231" s="222"/>
      <c r="L231" s="222"/>
      <c r="M231" s="222"/>
      <c r="N231" s="222"/>
      <c r="O231" s="222"/>
      <c r="P231" s="222"/>
      <c r="Q231" s="222"/>
      <c r="R231" s="222"/>
      <c r="S231" s="222"/>
      <c r="T231" s="222"/>
      <c r="U231" s="223"/>
      <c r="V231" s="225"/>
      <c r="W231" s="225"/>
      <c r="X231" s="225"/>
      <c r="Y231" s="225"/>
      <c r="Z231" s="225"/>
      <c r="AA231" s="225"/>
    </row>
    <row r="232" spans="1:27" ht="13.5" customHeight="1" x14ac:dyDescent="0.15">
      <c r="A232" s="32"/>
      <c r="B232" s="32"/>
      <c r="C232" s="5"/>
      <c r="D232" s="222"/>
      <c r="E232" s="214" t="s">
        <v>649</v>
      </c>
      <c r="F232" s="222" t="s">
        <v>522</v>
      </c>
      <c r="G232" s="222"/>
      <c r="H232" s="222"/>
      <c r="I232" s="222"/>
      <c r="J232" s="222"/>
      <c r="K232" s="222"/>
      <c r="L232" s="222"/>
      <c r="M232" s="222"/>
      <c r="N232" s="222"/>
      <c r="O232" s="222"/>
      <c r="P232" s="222"/>
      <c r="Q232" s="222"/>
      <c r="R232" s="222"/>
      <c r="S232" s="222"/>
      <c r="T232" s="222"/>
      <c r="U232" s="223"/>
      <c r="V232" s="225"/>
      <c r="W232" s="225"/>
      <c r="X232" s="225"/>
      <c r="Y232" s="225"/>
      <c r="Z232" s="225"/>
      <c r="AA232" s="225"/>
    </row>
    <row r="233" spans="1:27" ht="13.5" customHeight="1" x14ac:dyDescent="0.15">
      <c r="A233" s="32"/>
      <c r="B233" s="32"/>
      <c r="C233" s="5"/>
      <c r="D233" s="222"/>
      <c r="E233" s="214" t="s">
        <v>681</v>
      </c>
      <c r="F233" s="644" t="s">
        <v>717</v>
      </c>
      <c r="G233" s="644"/>
      <c r="H233" s="644"/>
      <c r="I233" s="644"/>
      <c r="J233" s="644"/>
      <c r="K233" s="644"/>
      <c r="L233" s="644"/>
      <c r="M233" s="644"/>
      <c r="N233" s="644"/>
      <c r="O233" s="644"/>
      <c r="P233" s="644"/>
      <c r="Q233" s="644"/>
      <c r="R233" s="644"/>
      <c r="S233" s="644"/>
      <c r="T233" s="644"/>
      <c r="U233" s="644"/>
      <c r="V233" s="644"/>
      <c r="W233" s="644"/>
      <c r="X233" s="644"/>
      <c r="Y233" s="644"/>
      <c r="Z233" s="644"/>
      <c r="AA233" s="644"/>
    </row>
    <row r="234" spans="1:27" ht="13.5" customHeight="1" x14ac:dyDescent="0.15">
      <c r="A234" s="32"/>
      <c r="B234" s="32"/>
      <c r="C234" s="5"/>
      <c r="D234" s="222"/>
      <c r="E234" s="222"/>
      <c r="F234" s="644"/>
      <c r="G234" s="644"/>
      <c r="H234" s="644"/>
      <c r="I234" s="644"/>
      <c r="J234" s="644"/>
      <c r="K234" s="644"/>
      <c r="L234" s="644"/>
      <c r="M234" s="644"/>
      <c r="N234" s="644"/>
      <c r="O234" s="644"/>
      <c r="P234" s="644"/>
      <c r="Q234" s="644"/>
      <c r="R234" s="644"/>
      <c r="S234" s="644"/>
      <c r="T234" s="644"/>
      <c r="U234" s="644"/>
      <c r="V234" s="644"/>
      <c r="W234" s="644"/>
      <c r="X234" s="644"/>
      <c r="Y234" s="644"/>
      <c r="Z234" s="644"/>
      <c r="AA234" s="644"/>
    </row>
    <row r="235" spans="1:27" ht="13.5" customHeight="1" x14ac:dyDescent="0.15">
      <c r="A235" s="32"/>
      <c r="B235" s="32"/>
      <c r="C235" s="5"/>
      <c r="D235" s="5" t="s">
        <v>338</v>
      </c>
      <c r="E235" s="526" t="s">
        <v>687</v>
      </c>
      <c r="F235" s="5"/>
      <c r="G235" s="222"/>
      <c r="H235" s="222"/>
      <c r="I235" s="222"/>
      <c r="J235" s="222"/>
      <c r="K235" s="222"/>
      <c r="L235" s="222"/>
      <c r="M235" s="222"/>
      <c r="N235" s="222"/>
      <c r="O235" s="222"/>
      <c r="P235" s="222"/>
      <c r="Q235" s="222"/>
      <c r="R235" s="222"/>
      <c r="S235" s="222"/>
      <c r="T235" s="222"/>
      <c r="U235" s="223"/>
      <c r="V235" s="225"/>
      <c r="W235" s="225"/>
      <c r="X235" s="225"/>
      <c r="Y235" s="225"/>
      <c r="Z235" s="225"/>
      <c r="AA235" s="225"/>
    </row>
    <row r="236" spans="1:27" ht="13.5" customHeight="1" x14ac:dyDescent="0.15">
      <c r="A236" s="32"/>
      <c r="B236" s="32"/>
      <c r="C236" s="5"/>
      <c r="D236" s="222"/>
      <c r="E236" s="214" t="s">
        <v>292</v>
      </c>
      <c r="F236" s="262" t="s">
        <v>523</v>
      </c>
      <c r="G236" s="262"/>
      <c r="H236" s="262"/>
      <c r="I236" s="262"/>
      <c r="J236" s="262"/>
      <c r="K236" s="262"/>
      <c r="L236" s="262"/>
      <c r="M236" s="262"/>
      <c r="N236" s="262"/>
      <c r="O236" s="262"/>
      <c r="P236" s="262"/>
      <c r="Q236" s="262"/>
      <c r="R236" s="262"/>
      <c r="S236" s="262"/>
      <c r="T236" s="262"/>
      <c r="U236" s="262"/>
      <c r="V236" s="262"/>
      <c r="W236" s="262"/>
      <c r="X236" s="262"/>
      <c r="Y236" s="262"/>
      <c r="Z236" s="262"/>
      <c r="AA236" s="262"/>
    </row>
    <row r="237" spans="1:27" ht="13.5" customHeight="1" x14ac:dyDescent="0.15">
      <c r="A237" s="32"/>
      <c r="B237" s="32"/>
      <c r="C237" s="5"/>
      <c r="D237" s="222"/>
      <c r="E237" s="214" t="s">
        <v>292</v>
      </c>
      <c r="F237" s="645" t="s">
        <v>547</v>
      </c>
      <c r="G237" s="645"/>
      <c r="H237" s="645"/>
      <c r="I237" s="645"/>
      <c r="J237" s="645"/>
      <c r="K237" s="645"/>
      <c r="L237" s="645"/>
      <c r="M237" s="645"/>
      <c r="N237" s="645"/>
      <c r="O237" s="645"/>
      <c r="P237" s="645"/>
      <c r="Q237" s="645"/>
      <c r="R237" s="645"/>
      <c r="S237" s="645"/>
      <c r="T237" s="645"/>
      <c r="U237" s="645"/>
      <c r="V237" s="645"/>
      <c r="W237" s="645"/>
      <c r="X237" s="645"/>
      <c r="Y237" s="645"/>
      <c r="Z237" s="645"/>
      <c r="AA237" s="645"/>
    </row>
    <row r="238" spans="1:27" ht="13.5" customHeight="1" x14ac:dyDescent="0.15">
      <c r="A238" s="32"/>
      <c r="B238" s="32"/>
      <c r="C238" s="5"/>
      <c r="D238" s="222"/>
      <c r="E238" s="222"/>
      <c r="F238" s="645"/>
      <c r="G238" s="645"/>
      <c r="H238" s="645"/>
      <c r="I238" s="645"/>
      <c r="J238" s="645"/>
      <c r="K238" s="645"/>
      <c r="L238" s="645"/>
      <c r="M238" s="645"/>
      <c r="N238" s="645"/>
      <c r="O238" s="645"/>
      <c r="P238" s="645"/>
      <c r="Q238" s="645"/>
      <c r="R238" s="645"/>
      <c r="S238" s="645"/>
      <c r="T238" s="645"/>
      <c r="U238" s="645"/>
      <c r="V238" s="645"/>
      <c r="W238" s="645"/>
      <c r="X238" s="645"/>
      <c r="Y238" s="645"/>
      <c r="Z238" s="645"/>
      <c r="AA238" s="645"/>
    </row>
    <row r="239" spans="1:27" ht="13.5" customHeight="1" x14ac:dyDescent="0.15">
      <c r="A239" s="32"/>
      <c r="B239" s="32"/>
      <c r="C239" s="5"/>
      <c r="D239" s="5" t="s">
        <v>662</v>
      </c>
      <c r="E239" s="5" t="s">
        <v>688</v>
      </c>
      <c r="F239" s="5"/>
      <c r="G239" s="5"/>
      <c r="H239" s="222"/>
      <c r="I239" s="222"/>
      <c r="J239" s="222"/>
      <c r="K239" s="222"/>
      <c r="L239" s="222"/>
      <c r="M239" s="222"/>
      <c r="N239" s="222"/>
      <c r="O239" s="222"/>
      <c r="P239" s="222"/>
      <c r="Q239" s="222"/>
      <c r="R239" s="222"/>
      <c r="S239" s="222"/>
      <c r="T239" s="222"/>
      <c r="U239" s="223"/>
      <c r="V239" s="225"/>
      <c r="W239" s="225"/>
      <c r="X239" s="225"/>
      <c r="Y239" s="225"/>
      <c r="Z239" s="225"/>
      <c r="AA239" s="225"/>
    </row>
    <row r="240" spans="1:27" ht="13.5" customHeight="1" x14ac:dyDescent="0.15">
      <c r="A240" s="32"/>
      <c r="B240" s="32"/>
      <c r="C240" s="5"/>
      <c r="D240" s="222"/>
      <c r="E240" s="214" t="s">
        <v>292</v>
      </c>
      <c r="F240" s="262" t="s">
        <v>711</v>
      </c>
      <c r="G240" s="262"/>
      <c r="H240" s="262"/>
      <c r="I240" s="262"/>
      <c r="J240" s="262"/>
      <c r="K240" s="262"/>
      <c r="L240" s="262"/>
      <c r="M240" s="262"/>
      <c r="N240" s="262"/>
      <c r="O240" s="262"/>
      <c r="P240" s="262"/>
      <c r="Q240" s="262"/>
      <c r="R240" s="262"/>
      <c r="S240" s="262"/>
      <c r="T240" s="262"/>
      <c r="U240" s="262"/>
      <c r="V240" s="262"/>
      <c r="W240" s="262"/>
      <c r="X240" s="262"/>
      <c r="Y240" s="262"/>
      <c r="Z240" s="262"/>
      <c r="AA240" s="262"/>
    </row>
    <row r="241" spans="1:27" ht="13.5" customHeight="1" x14ac:dyDescent="0.15">
      <c r="A241" s="32"/>
      <c r="B241" s="32"/>
      <c r="C241" s="5"/>
      <c r="D241" s="222"/>
      <c r="E241" s="214" t="s">
        <v>292</v>
      </c>
      <c r="F241" s="645" t="s">
        <v>712</v>
      </c>
      <c r="G241" s="645"/>
      <c r="H241" s="645"/>
      <c r="I241" s="645"/>
      <c r="J241" s="645"/>
      <c r="K241" s="645"/>
      <c r="L241" s="645"/>
      <c r="M241" s="645"/>
      <c r="N241" s="645"/>
      <c r="O241" s="645"/>
      <c r="P241" s="645"/>
      <c r="Q241" s="645"/>
      <c r="R241" s="645"/>
      <c r="S241" s="645"/>
      <c r="T241" s="645"/>
      <c r="U241" s="645"/>
      <c r="V241" s="645"/>
      <c r="W241" s="645"/>
      <c r="X241" s="645"/>
      <c r="Y241" s="645"/>
      <c r="Z241" s="645"/>
      <c r="AA241" s="645"/>
    </row>
    <row r="242" spans="1:27" ht="13.5" customHeight="1" x14ac:dyDescent="0.15">
      <c r="A242" s="32"/>
      <c r="B242" s="32"/>
      <c r="C242" s="5"/>
      <c r="D242" s="222"/>
      <c r="E242" s="222"/>
      <c r="F242" s="645"/>
      <c r="G242" s="645"/>
      <c r="H242" s="645"/>
      <c r="I242" s="645"/>
      <c r="J242" s="645"/>
      <c r="K242" s="645"/>
      <c r="L242" s="645"/>
      <c r="M242" s="645"/>
      <c r="N242" s="645"/>
      <c r="O242" s="645"/>
      <c r="P242" s="645"/>
      <c r="Q242" s="645"/>
      <c r="R242" s="645"/>
      <c r="S242" s="645"/>
      <c r="T242" s="645"/>
      <c r="U242" s="645"/>
      <c r="V242" s="645"/>
      <c r="W242" s="645"/>
      <c r="X242" s="645"/>
      <c r="Y242" s="645"/>
      <c r="Z242" s="645"/>
      <c r="AA242" s="645"/>
    </row>
    <row r="243" spans="1:27" ht="13.5" customHeight="1" x14ac:dyDescent="0.15">
      <c r="A243" s="32"/>
      <c r="B243" s="11" t="s">
        <v>615</v>
      </c>
      <c r="C243" s="5" t="s">
        <v>340</v>
      </c>
      <c r="D243" s="222"/>
      <c r="E243" s="222"/>
      <c r="F243" s="242"/>
      <c r="G243" s="242"/>
      <c r="H243" s="242"/>
      <c r="I243" s="242"/>
      <c r="J243" s="242"/>
      <c r="K243" s="242"/>
      <c r="L243" s="242"/>
      <c r="M243" s="242"/>
      <c r="N243" s="242"/>
      <c r="O243" s="242"/>
      <c r="P243" s="242"/>
      <c r="Q243" s="242"/>
      <c r="R243" s="242"/>
      <c r="S243" s="242"/>
      <c r="T243" s="242"/>
      <c r="U243" s="242"/>
      <c r="V243" s="242"/>
      <c r="W243" s="242"/>
      <c r="X243" s="242"/>
      <c r="Y243" s="242"/>
      <c r="Z243" s="242"/>
      <c r="AA243" s="242"/>
    </row>
    <row r="244" spans="1:27" ht="13.5" customHeight="1" x14ac:dyDescent="0.15">
      <c r="A244" s="32"/>
      <c r="B244" s="32"/>
      <c r="C244" s="5" t="s">
        <v>608</v>
      </c>
      <c r="D244" s="5" t="s">
        <v>321</v>
      </c>
      <c r="E244" s="222"/>
      <c r="F244" s="242"/>
      <c r="G244" s="242"/>
      <c r="H244" s="242"/>
      <c r="I244" s="242"/>
      <c r="J244" s="242"/>
      <c r="K244" s="242"/>
      <c r="L244" s="242"/>
      <c r="M244" s="242"/>
      <c r="N244" s="242"/>
      <c r="O244" s="242"/>
      <c r="P244" s="242"/>
      <c r="Q244" s="242"/>
      <c r="R244" s="242"/>
      <c r="S244" s="242"/>
      <c r="T244" s="242"/>
      <c r="U244" s="242"/>
      <c r="V244" s="242"/>
      <c r="W244" s="242"/>
      <c r="X244" s="242"/>
      <c r="Y244" s="242"/>
      <c r="Z244" s="242"/>
      <c r="AA244" s="242"/>
    </row>
    <row r="245" spans="1:27" ht="13.5" customHeight="1" x14ac:dyDescent="0.15">
      <c r="A245" s="32"/>
      <c r="B245" s="32"/>
      <c r="C245" s="5"/>
      <c r="D245" s="214" t="s">
        <v>681</v>
      </c>
      <c r="E245" s="616" t="s">
        <v>524</v>
      </c>
      <c r="F245" s="616"/>
      <c r="G245" s="616"/>
      <c r="H245" s="616"/>
      <c r="I245" s="616"/>
      <c r="J245" s="616"/>
      <c r="K245" s="616"/>
      <c r="L245" s="616"/>
      <c r="M245" s="616"/>
      <c r="N245" s="616"/>
      <c r="O245" s="616"/>
      <c r="P245" s="616"/>
      <c r="Q245" s="616"/>
      <c r="R245" s="616"/>
      <c r="S245" s="616"/>
      <c r="T245" s="616"/>
      <c r="U245" s="616"/>
      <c r="V245" s="616"/>
      <c r="W245" s="616"/>
      <c r="X245" s="616"/>
      <c r="Y245" s="616"/>
      <c r="Z245" s="616"/>
      <c r="AA245" s="616"/>
    </row>
    <row r="246" spans="1:27" ht="13.5" customHeight="1" x14ac:dyDescent="0.15">
      <c r="A246" s="32"/>
      <c r="B246" s="32"/>
      <c r="C246" s="5"/>
      <c r="D246" s="222"/>
      <c r="E246" s="616"/>
      <c r="F246" s="616"/>
      <c r="G246" s="616"/>
      <c r="H246" s="616"/>
      <c r="I246" s="616"/>
      <c r="J246" s="616"/>
      <c r="K246" s="616"/>
      <c r="L246" s="616"/>
      <c r="M246" s="616"/>
      <c r="N246" s="616"/>
      <c r="O246" s="616"/>
      <c r="P246" s="616"/>
      <c r="Q246" s="616"/>
      <c r="R246" s="616"/>
      <c r="S246" s="616"/>
      <c r="T246" s="616"/>
      <c r="U246" s="616"/>
      <c r="V246" s="616"/>
      <c r="W246" s="616"/>
      <c r="X246" s="616"/>
      <c r="Y246" s="616"/>
      <c r="Z246" s="616"/>
      <c r="AA246" s="616"/>
    </row>
    <row r="247" spans="1:27" ht="13.5" customHeight="1" x14ac:dyDescent="0.15">
      <c r="A247" s="32"/>
      <c r="B247" s="32"/>
      <c r="C247" s="5" t="s">
        <v>611</v>
      </c>
      <c r="D247" s="5" t="s">
        <v>689</v>
      </c>
      <c r="E247" s="222"/>
      <c r="F247" s="242"/>
      <c r="G247" s="242"/>
      <c r="H247" s="242"/>
      <c r="I247" s="242"/>
      <c r="J247" s="242"/>
      <c r="K247" s="242"/>
      <c r="L247" s="242"/>
      <c r="M247" s="242"/>
      <c r="N247" s="242"/>
      <c r="O247" s="242"/>
      <c r="P247" s="242"/>
      <c r="Q247" s="242"/>
      <c r="R247" s="242"/>
      <c r="S247" s="242"/>
      <c r="T247" s="242"/>
      <c r="U247" s="242"/>
      <c r="V247" s="242"/>
      <c r="W247" s="242"/>
      <c r="X247" s="242"/>
      <c r="Y247" s="242"/>
      <c r="Z247" s="242"/>
      <c r="AA247" s="242"/>
    </row>
    <row r="248" spans="1:27" ht="13.5" customHeight="1" x14ac:dyDescent="0.15">
      <c r="A248" s="32"/>
      <c r="B248" s="32"/>
      <c r="C248" s="5"/>
      <c r="D248" s="214" t="s">
        <v>681</v>
      </c>
      <c r="E248" s="222" t="s">
        <v>525</v>
      </c>
      <c r="F248" s="242"/>
      <c r="G248" s="242"/>
      <c r="H248" s="242"/>
      <c r="I248" s="242"/>
      <c r="J248" s="242"/>
      <c r="K248" s="242"/>
      <c r="L248" s="242"/>
      <c r="M248" s="242"/>
      <c r="N248" s="242"/>
      <c r="O248" s="242"/>
      <c r="P248" s="242"/>
      <c r="Q248" s="242"/>
      <c r="R248" s="242"/>
      <c r="S248" s="242"/>
      <c r="T248" s="242"/>
      <c r="U248" s="242"/>
      <c r="V248" s="242"/>
      <c r="W248" s="242"/>
      <c r="X248" s="242"/>
      <c r="Y248" s="242"/>
      <c r="Z248" s="242"/>
      <c r="AA248" s="242"/>
    </row>
    <row r="249" spans="1:27" ht="13.5" customHeight="1" x14ac:dyDescent="0.15">
      <c r="A249" s="32"/>
      <c r="B249" s="32"/>
      <c r="C249" s="5"/>
      <c r="D249" s="222"/>
      <c r="E249" s="228" t="s">
        <v>664</v>
      </c>
      <c r="F249" s="244" t="s">
        <v>713</v>
      </c>
      <c r="G249" s="10"/>
      <c r="H249" s="10"/>
      <c r="I249" s="10"/>
      <c r="J249" s="10"/>
      <c r="K249" s="10"/>
      <c r="L249" s="10"/>
      <c r="M249" s="10"/>
      <c r="N249" s="10"/>
      <c r="O249" s="10"/>
      <c r="P249" s="10"/>
      <c r="Q249" s="10"/>
      <c r="R249" s="10"/>
      <c r="S249" s="10"/>
      <c r="T249" s="10"/>
      <c r="U249" s="10"/>
      <c r="V249" s="10"/>
      <c r="W249" s="10"/>
      <c r="X249" s="10"/>
      <c r="Y249" s="10"/>
      <c r="Z249" s="10"/>
      <c r="AA249" s="10"/>
    </row>
    <row r="250" spans="1:27" ht="13.5" customHeight="1" x14ac:dyDescent="0.15">
      <c r="A250" s="32"/>
      <c r="B250" s="32"/>
      <c r="C250" s="5"/>
      <c r="D250" s="222"/>
      <c r="E250" s="228" t="s">
        <v>690</v>
      </c>
      <c r="F250" s="244" t="s">
        <v>343</v>
      </c>
      <c r="G250" s="244"/>
      <c r="H250" s="244"/>
      <c r="I250" s="244"/>
      <c r="J250" s="244"/>
      <c r="K250" s="244"/>
      <c r="L250" s="244"/>
      <c r="M250" s="244"/>
      <c r="N250" s="244"/>
      <c r="O250" s="244"/>
      <c r="P250" s="244"/>
      <c r="Q250" s="244"/>
      <c r="R250" s="244"/>
      <c r="S250" s="244"/>
      <c r="T250" s="244"/>
      <c r="U250" s="244"/>
      <c r="V250" s="244"/>
      <c r="W250" s="244"/>
      <c r="X250" s="244"/>
      <c r="Y250" s="244"/>
      <c r="Z250" s="244"/>
      <c r="AA250" s="244"/>
    </row>
    <row r="251" spans="1:27" ht="13.5" customHeight="1" x14ac:dyDescent="0.15">
      <c r="A251" s="32"/>
      <c r="B251" s="32"/>
      <c r="C251" s="5"/>
      <c r="D251" s="222"/>
      <c r="E251" s="222"/>
      <c r="F251" s="245" t="s">
        <v>627</v>
      </c>
      <c r="G251" s="646" t="s">
        <v>526</v>
      </c>
      <c r="H251" s="646"/>
      <c r="I251" s="646"/>
      <c r="J251" s="646"/>
      <c r="K251" s="646"/>
      <c r="L251" t="s">
        <v>691</v>
      </c>
      <c r="M251" s="244" t="s">
        <v>344</v>
      </c>
      <c r="N251" s="244"/>
      <c r="O251" s="244"/>
      <c r="P251" s="244"/>
      <c r="Q251" s="244"/>
      <c r="R251" s="244"/>
      <c r="S251" s="244"/>
      <c r="T251" s="244"/>
      <c r="U251" s="244"/>
      <c r="V251" s="244"/>
      <c r="W251" s="244"/>
      <c r="X251" s="244"/>
      <c r="Y251" s="244"/>
      <c r="Z251" s="244"/>
      <c r="AA251" s="244"/>
    </row>
    <row r="252" spans="1:27" ht="13.5" customHeight="1" x14ac:dyDescent="0.15">
      <c r="A252" s="32"/>
      <c r="B252" s="32"/>
      <c r="C252" s="5"/>
      <c r="D252" s="222"/>
      <c r="E252" s="222"/>
      <c r="F252" s="245" t="s">
        <v>635</v>
      </c>
      <c r="G252" s="244" t="s">
        <v>527</v>
      </c>
      <c r="H252" s="244"/>
      <c r="I252" s="244"/>
      <c r="J252" s="244"/>
      <c r="K252" s="244"/>
      <c r="L252" t="s">
        <v>692</v>
      </c>
      <c r="M252" s="244" t="s">
        <v>345</v>
      </c>
      <c r="N252" s="244"/>
      <c r="O252" s="244"/>
      <c r="P252" s="244"/>
      <c r="Q252" s="244"/>
      <c r="R252" s="244"/>
      <c r="S252" s="244"/>
      <c r="T252" s="244"/>
      <c r="U252" s="244"/>
      <c r="V252" s="244"/>
      <c r="W252" s="244"/>
      <c r="X252" s="244"/>
      <c r="Y252" s="244"/>
      <c r="Z252" s="244"/>
      <c r="AA252" s="244"/>
    </row>
    <row r="253" spans="1:27" ht="13.5" customHeight="1" x14ac:dyDescent="0.15">
      <c r="A253" s="32"/>
      <c r="B253" s="32"/>
      <c r="C253" s="5" t="s">
        <v>629</v>
      </c>
      <c r="D253" s="5" t="s">
        <v>320</v>
      </c>
      <c r="E253" s="222"/>
      <c r="F253" s="244"/>
      <c r="G253" s="244"/>
      <c r="H253" s="244"/>
      <c r="I253" s="244"/>
      <c r="J253" s="244"/>
      <c r="K253" s="244"/>
      <c r="L253" s="244"/>
      <c r="M253" s="244"/>
      <c r="N253" s="244"/>
      <c r="O253" s="244"/>
      <c r="P253" s="244"/>
      <c r="Q253" s="244"/>
      <c r="R253" s="244"/>
      <c r="S253" s="244"/>
      <c r="T253" s="244"/>
      <c r="U253" s="244"/>
      <c r="V253" s="244"/>
      <c r="W253" s="244"/>
      <c r="X253" s="244"/>
      <c r="Y253" s="244"/>
      <c r="Z253" s="244"/>
      <c r="AA253" s="244"/>
    </row>
    <row r="254" spans="1:27" ht="13.5" customHeight="1" x14ac:dyDescent="0.15">
      <c r="A254" s="32"/>
      <c r="B254" s="32"/>
      <c r="C254" s="5"/>
      <c r="D254" s="5" t="s">
        <v>659</v>
      </c>
      <c r="E254" s="5" t="s">
        <v>576</v>
      </c>
      <c r="F254" s="222"/>
      <c r="G254" s="222"/>
      <c r="H254" s="222"/>
      <c r="I254" s="222"/>
      <c r="J254" s="222"/>
      <c r="K254" s="222"/>
      <c r="L254" s="222"/>
      <c r="M254" s="222"/>
      <c r="N254" s="222"/>
      <c r="O254" s="222"/>
      <c r="P254" s="222"/>
      <c r="Q254" s="222"/>
      <c r="R254" s="222"/>
      <c r="S254" s="222"/>
      <c r="T254" s="222"/>
      <c r="U254" s="223"/>
      <c r="V254" s="225"/>
      <c r="W254" s="225"/>
      <c r="X254" s="225"/>
      <c r="Y254" s="225"/>
      <c r="Z254" s="225"/>
      <c r="AA254" s="225"/>
    </row>
    <row r="255" spans="1:27" ht="13.5" customHeight="1" x14ac:dyDescent="0.15">
      <c r="A255" s="32"/>
      <c r="B255" s="32"/>
      <c r="C255" s="5"/>
      <c r="D255" s="222"/>
      <c r="E255" s="214" t="s">
        <v>649</v>
      </c>
      <c r="F255" s="222" t="s">
        <v>575</v>
      </c>
      <c r="G255" s="222"/>
      <c r="H255" s="222"/>
      <c r="I255" s="222"/>
      <c r="J255" s="222"/>
      <c r="K255" s="222"/>
      <c r="L255" s="222"/>
      <c r="M255" s="222"/>
      <c r="N255" s="222"/>
      <c r="O255" s="222"/>
      <c r="P255" s="222"/>
      <c r="Q255" s="222"/>
      <c r="R255" s="222"/>
      <c r="S255" s="222"/>
      <c r="T255" s="222"/>
      <c r="U255" s="223"/>
      <c r="V255" s="225"/>
      <c r="W255" s="225"/>
      <c r="X255" s="225"/>
      <c r="Y255" s="225"/>
      <c r="Z255" s="225"/>
      <c r="AA255" s="225"/>
    </row>
    <row r="256" spans="1:27" ht="13.5" customHeight="1" x14ac:dyDescent="0.15">
      <c r="A256" s="32"/>
      <c r="B256" s="32"/>
      <c r="C256" s="5"/>
      <c r="D256" s="222"/>
      <c r="E256" s="214" t="s">
        <v>677</v>
      </c>
      <c r="F256" s="222" t="s">
        <v>346</v>
      </c>
      <c r="G256" s="222"/>
      <c r="H256" s="222"/>
      <c r="I256" s="222"/>
      <c r="J256" s="222"/>
      <c r="K256" s="222"/>
      <c r="L256" s="222"/>
      <c r="M256" s="222"/>
      <c r="N256" s="222"/>
      <c r="O256" s="222"/>
      <c r="P256" s="222"/>
      <c r="Q256" s="222"/>
      <c r="R256" s="222"/>
      <c r="S256" s="222"/>
      <c r="T256" s="222"/>
      <c r="U256" s="222"/>
      <c r="V256" s="222"/>
      <c r="W256" s="222"/>
      <c r="X256" s="222"/>
      <c r="Y256" s="222"/>
      <c r="Z256" s="222"/>
      <c r="AA256" s="222"/>
    </row>
    <row r="257" spans="1:27" ht="13.5" customHeight="1" x14ac:dyDescent="0.15">
      <c r="A257" s="32"/>
      <c r="B257" s="32"/>
      <c r="C257" s="5"/>
      <c r="D257" s="5" t="s">
        <v>661</v>
      </c>
      <c r="E257" s="5" t="s">
        <v>320</v>
      </c>
      <c r="F257" s="222"/>
      <c r="G257" s="222"/>
      <c r="H257" s="222"/>
      <c r="I257" s="222"/>
      <c r="J257" s="222"/>
      <c r="K257" s="222"/>
      <c r="L257" s="222"/>
      <c r="M257" s="222"/>
      <c r="N257" s="222"/>
      <c r="O257" s="222"/>
      <c r="P257" s="222"/>
      <c r="Q257" s="222"/>
      <c r="R257" s="222"/>
      <c r="S257" s="222"/>
      <c r="T257" s="222"/>
      <c r="U257" s="222"/>
      <c r="V257" s="222"/>
      <c r="W257" s="222"/>
      <c r="X257" s="222"/>
      <c r="Y257" s="222"/>
      <c r="Z257" s="222"/>
      <c r="AA257" s="222"/>
    </row>
    <row r="258" spans="1:27" ht="13.5" customHeight="1" x14ac:dyDescent="0.15">
      <c r="A258" s="32"/>
      <c r="B258" s="32"/>
      <c r="C258" s="5"/>
      <c r="D258" s="222"/>
      <c r="E258" s="222" t="s">
        <v>681</v>
      </c>
      <c r="F258" s="222" t="s">
        <v>528</v>
      </c>
      <c r="G258" s="222"/>
      <c r="H258" s="222"/>
      <c r="I258" s="222"/>
      <c r="J258" s="222"/>
      <c r="K258" s="222"/>
      <c r="L258" s="222"/>
      <c r="M258" s="222"/>
      <c r="N258" s="222"/>
      <c r="O258" s="222"/>
      <c r="P258" s="222"/>
      <c r="Q258" s="222"/>
      <c r="R258" s="222"/>
      <c r="S258" s="222"/>
      <c r="T258" s="222"/>
      <c r="U258" s="223"/>
      <c r="V258" s="225"/>
      <c r="W258" s="225"/>
      <c r="X258" s="225"/>
      <c r="Y258" s="225"/>
      <c r="Z258" s="225"/>
      <c r="AA258" s="225"/>
    </row>
    <row r="259" spans="1:27" ht="13.5" customHeight="1" x14ac:dyDescent="0.15">
      <c r="A259" s="32"/>
      <c r="B259" s="32"/>
      <c r="C259" s="5"/>
      <c r="D259" s="5" t="s">
        <v>693</v>
      </c>
      <c r="E259" s="5" t="s">
        <v>323</v>
      </c>
      <c r="F259" s="222"/>
      <c r="G259" s="222"/>
      <c r="H259" s="222"/>
      <c r="I259" s="222"/>
      <c r="J259" s="222"/>
      <c r="K259" s="222"/>
      <c r="L259" s="222"/>
      <c r="M259" s="222"/>
      <c r="N259" s="222"/>
      <c r="O259" s="222"/>
      <c r="P259" s="222"/>
      <c r="Q259" s="222"/>
      <c r="R259" s="222"/>
      <c r="S259" s="222"/>
      <c r="T259" s="222"/>
      <c r="U259" s="223"/>
      <c r="V259" s="225"/>
      <c r="W259" s="225"/>
      <c r="X259" s="225"/>
      <c r="Y259" s="225"/>
      <c r="Z259" s="225"/>
      <c r="AA259" s="225"/>
    </row>
    <row r="260" spans="1:27" ht="13.5" customHeight="1" x14ac:dyDescent="0.15">
      <c r="A260" s="32"/>
      <c r="B260" s="32"/>
      <c r="C260" s="5"/>
      <c r="D260" s="222"/>
      <c r="E260" s="214" t="s">
        <v>677</v>
      </c>
      <c r="F260" s="616" t="s">
        <v>529</v>
      </c>
      <c r="G260" s="616"/>
      <c r="H260" s="616"/>
      <c r="I260" s="616"/>
      <c r="J260" s="616"/>
      <c r="K260" s="616"/>
      <c r="L260" s="616"/>
      <c r="M260" s="616"/>
      <c r="N260" s="616"/>
      <c r="O260" s="616"/>
      <c r="P260" s="616"/>
      <c r="Q260" s="616"/>
      <c r="R260" s="616"/>
      <c r="S260" s="616"/>
      <c r="T260" s="616"/>
      <c r="U260" s="616"/>
      <c r="V260" s="616"/>
      <c r="W260" s="616"/>
      <c r="X260" s="616"/>
      <c r="Y260" s="616"/>
      <c r="Z260" s="616"/>
      <c r="AA260" s="616"/>
    </row>
    <row r="261" spans="1:27" ht="13.5" customHeight="1" x14ac:dyDescent="0.15">
      <c r="A261" s="32"/>
      <c r="B261" s="32"/>
      <c r="C261" s="5"/>
      <c r="D261" s="222"/>
      <c r="E261" s="222"/>
      <c r="F261" s="616"/>
      <c r="G261" s="616"/>
      <c r="H261" s="616"/>
      <c r="I261" s="616"/>
      <c r="J261" s="616"/>
      <c r="K261" s="616"/>
      <c r="L261" s="616"/>
      <c r="M261" s="616"/>
      <c r="N261" s="616"/>
      <c r="O261" s="616"/>
      <c r="P261" s="616"/>
      <c r="Q261" s="616"/>
      <c r="R261" s="616"/>
      <c r="S261" s="616"/>
      <c r="T261" s="616"/>
      <c r="U261" s="616"/>
      <c r="V261" s="616"/>
      <c r="W261" s="616"/>
      <c r="X261" s="616"/>
      <c r="Y261" s="616"/>
      <c r="Z261" s="616"/>
      <c r="AA261" s="616"/>
    </row>
    <row r="262" spans="1:27" ht="13.5" customHeight="1" x14ac:dyDescent="0.15">
      <c r="A262" s="32"/>
      <c r="B262" s="32"/>
      <c r="C262" s="5"/>
      <c r="D262" s="222"/>
      <c r="E262" s="214" t="s">
        <v>635</v>
      </c>
      <c r="F262" s="616" t="s">
        <v>530</v>
      </c>
      <c r="G262" s="616"/>
      <c r="H262" s="616"/>
      <c r="I262" s="616"/>
      <c r="J262" s="616"/>
      <c r="K262" s="616"/>
      <c r="L262" s="616"/>
      <c r="M262" s="616"/>
      <c r="N262" s="616"/>
      <c r="O262" s="616"/>
      <c r="P262" s="616"/>
      <c r="Q262" s="616"/>
      <c r="R262" s="616"/>
      <c r="S262" s="616"/>
      <c r="T262" s="616"/>
      <c r="U262" s="616"/>
      <c r="V262" s="616"/>
      <c r="W262" s="616"/>
      <c r="X262" s="616"/>
      <c r="Y262" s="616"/>
      <c r="Z262" s="616"/>
      <c r="AA262" s="616"/>
    </row>
    <row r="263" spans="1:27" ht="13.5" customHeight="1" x14ac:dyDescent="0.15">
      <c r="A263" s="32"/>
      <c r="B263" s="32"/>
      <c r="C263" s="5"/>
      <c r="D263" s="222"/>
      <c r="E263" s="214"/>
      <c r="F263" s="616"/>
      <c r="G263" s="616"/>
      <c r="H263" s="616"/>
      <c r="I263" s="616"/>
      <c r="J263" s="616"/>
      <c r="K263" s="616"/>
      <c r="L263" s="616"/>
      <c r="M263" s="616"/>
      <c r="N263" s="616"/>
      <c r="O263" s="616"/>
      <c r="P263" s="616"/>
      <c r="Q263" s="616"/>
      <c r="R263" s="616"/>
      <c r="S263" s="616"/>
      <c r="T263" s="616"/>
      <c r="U263" s="616"/>
      <c r="V263" s="616"/>
      <c r="W263" s="616"/>
      <c r="X263" s="616"/>
      <c r="Y263" s="616"/>
      <c r="Z263" s="616"/>
      <c r="AA263" s="616"/>
    </row>
    <row r="264" spans="1:27" ht="13.5" customHeight="1" x14ac:dyDescent="0.15">
      <c r="A264" s="32"/>
      <c r="B264" s="32"/>
      <c r="C264" s="5"/>
      <c r="D264" s="222"/>
      <c r="E264" s="214" t="s">
        <v>677</v>
      </c>
      <c r="F264" s="222" t="s">
        <v>694</v>
      </c>
      <c r="G264" s="515"/>
      <c r="H264" s="515"/>
      <c r="I264" s="515"/>
      <c r="J264" s="515"/>
      <c r="K264" s="515"/>
      <c r="L264" s="515"/>
      <c r="M264" s="515"/>
      <c r="N264" s="515"/>
      <c r="O264" s="515"/>
      <c r="P264" s="515"/>
      <c r="Q264" s="515"/>
      <c r="R264" s="515"/>
      <c r="S264" s="515"/>
      <c r="T264" s="515"/>
      <c r="U264" s="515"/>
      <c r="V264" s="515"/>
      <c r="W264" s="515"/>
      <c r="X264" s="515"/>
      <c r="Y264" s="515"/>
      <c r="Z264" s="515"/>
      <c r="AA264" s="515"/>
    </row>
    <row r="265" spans="1:27" ht="13.5" customHeight="1" x14ac:dyDescent="0.15">
      <c r="A265" s="32"/>
      <c r="B265" s="32"/>
      <c r="C265" s="5"/>
      <c r="D265" s="222"/>
      <c r="E265" s="222"/>
      <c r="F265" s="6" t="s">
        <v>114</v>
      </c>
      <c r="G265" s="6"/>
      <c r="H265" s="6"/>
      <c r="I265" s="6"/>
      <c r="J265" s="6"/>
      <c r="K265" s="6"/>
      <c r="L265" s="6"/>
      <c r="M265" s="222"/>
      <c r="N265" s="222"/>
      <c r="O265" s="222"/>
      <c r="P265" s="222"/>
      <c r="Q265" s="222"/>
      <c r="R265" s="222"/>
      <c r="S265" s="222"/>
      <c r="T265" s="222"/>
      <c r="U265" s="223"/>
      <c r="V265" s="225"/>
      <c r="W265" s="225"/>
      <c r="X265" s="225"/>
      <c r="Y265" s="225"/>
      <c r="Z265" s="225"/>
      <c r="AA265" s="225"/>
    </row>
    <row r="266" spans="1:27" ht="13.5" customHeight="1" x14ac:dyDescent="0.15">
      <c r="A266" s="32"/>
      <c r="B266" s="32"/>
      <c r="C266" s="5"/>
      <c r="D266" s="222"/>
      <c r="E266" s="222"/>
      <c r="F266" s="6"/>
      <c r="J266" s="234"/>
      <c r="K266" s="235"/>
      <c r="L266" s="234"/>
      <c r="M266" s="236"/>
      <c r="N266" s="236"/>
      <c r="O266" s="236"/>
      <c r="P266" s="237"/>
      <c r="Q266" s="238"/>
      <c r="R266" s="239"/>
      <c r="S266" s="237"/>
      <c r="T266" s="222"/>
      <c r="U266" s="223"/>
      <c r="V266" s="225"/>
      <c r="W266" s="225"/>
      <c r="X266" s="225"/>
      <c r="Y266" s="225"/>
      <c r="Z266" s="225"/>
      <c r="AA266" s="225"/>
    </row>
    <row r="267" spans="1:27" ht="13.5" customHeight="1" thickBot="1" x14ac:dyDescent="0.2">
      <c r="A267" s="32"/>
      <c r="B267" s="32"/>
      <c r="C267" s="5"/>
      <c r="D267" s="222"/>
      <c r="E267" s="222"/>
      <c r="F267" s="9"/>
      <c r="J267" s="663" t="s">
        <v>320</v>
      </c>
      <c r="K267" s="664"/>
      <c r="L267" s="657" t="s">
        <v>115</v>
      </c>
      <c r="M267" s="658"/>
      <c r="N267" s="658"/>
      <c r="O267" s="658"/>
      <c r="P267" s="659"/>
      <c r="Q267" s="240"/>
      <c r="R267" s="665" t="s">
        <v>116</v>
      </c>
      <c r="S267" s="666"/>
      <c r="T267" s="222"/>
      <c r="U267" s="223"/>
      <c r="V267" s="225"/>
      <c r="W267" s="225"/>
      <c r="X267" s="225"/>
      <c r="Y267" s="225"/>
      <c r="Z267" s="225"/>
      <c r="AA267" s="225"/>
    </row>
    <row r="268" spans="1:27" ht="13.5" customHeight="1" thickTop="1" x14ac:dyDescent="0.15">
      <c r="A268" s="32"/>
      <c r="B268" s="32"/>
      <c r="C268" s="5"/>
      <c r="D268" s="5"/>
      <c r="E268" s="5"/>
      <c r="F268" s="9"/>
      <c r="J268" s="624" t="s">
        <v>39</v>
      </c>
      <c r="K268" s="625"/>
      <c r="L268" s="626" t="s">
        <v>347</v>
      </c>
      <c r="M268" s="627"/>
      <c r="N268" s="627"/>
      <c r="O268" s="628">
        <v>41.06</v>
      </c>
      <c r="P268" s="629"/>
      <c r="Q268" s="230" t="s">
        <v>667</v>
      </c>
      <c r="R268" s="660" t="s">
        <v>695</v>
      </c>
      <c r="S268" s="631"/>
      <c r="T268" s="5"/>
      <c r="U268" s="226"/>
      <c r="V268" s="227"/>
      <c r="W268" s="227"/>
      <c r="X268" s="227"/>
      <c r="Y268" s="227"/>
      <c r="Z268" s="227"/>
      <c r="AA268" s="227"/>
    </row>
    <row r="269" spans="1:27" ht="13.5" customHeight="1" x14ac:dyDescent="0.15">
      <c r="A269" s="32"/>
      <c r="B269" s="32"/>
      <c r="C269" s="5"/>
      <c r="D269" s="5"/>
      <c r="E269" s="5"/>
      <c r="F269" s="7"/>
      <c r="J269" s="612" t="s">
        <v>696</v>
      </c>
      <c r="K269" s="613"/>
      <c r="L269" s="614" t="s">
        <v>348</v>
      </c>
      <c r="M269" s="615"/>
      <c r="N269" s="615"/>
      <c r="O269" s="661" t="s">
        <v>697</v>
      </c>
      <c r="P269" s="618"/>
      <c r="Q269" s="232" t="s">
        <v>118</v>
      </c>
      <c r="R269" s="662" t="s">
        <v>698</v>
      </c>
      <c r="S269" s="620"/>
      <c r="T269" s="5"/>
      <c r="U269" s="226"/>
      <c r="V269" s="227"/>
      <c r="W269" s="227"/>
      <c r="X269" s="227"/>
      <c r="Y269" s="227"/>
      <c r="Z269" s="227"/>
      <c r="AA269" s="227"/>
    </row>
    <row r="270" spans="1:27" ht="13.5" customHeight="1" x14ac:dyDescent="0.15">
      <c r="A270" s="32"/>
      <c r="B270" s="32"/>
      <c r="C270" s="5"/>
      <c r="D270" s="5" t="s">
        <v>699</v>
      </c>
      <c r="E270" s="5" t="s">
        <v>680</v>
      </c>
      <c r="F270" s="228"/>
      <c r="G270" s="241"/>
      <c r="H270" s="73"/>
      <c r="I270" s="73"/>
      <c r="J270" s="246"/>
      <c r="K270" s="246"/>
      <c r="L270" s="247"/>
      <c r="M270" s="247"/>
      <c r="N270" s="247"/>
      <c r="O270" s="248"/>
      <c r="P270" s="248"/>
      <c r="Q270" s="249"/>
      <c r="R270" s="250"/>
      <c r="S270" s="250"/>
      <c r="T270" s="5"/>
      <c r="U270" s="226"/>
      <c r="V270" s="227"/>
      <c r="W270" s="227"/>
      <c r="X270" s="227"/>
      <c r="Y270" s="227"/>
      <c r="Z270" s="227"/>
      <c r="AA270" s="227"/>
    </row>
    <row r="271" spans="1:27" ht="13.5" customHeight="1" x14ac:dyDescent="0.15">
      <c r="A271" s="32"/>
      <c r="B271" s="32"/>
      <c r="C271" s="5"/>
      <c r="D271" s="5"/>
      <c r="E271" s="214" t="s">
        <v>627</v>
      </c>
      <c r="F271" s="222" t="s">
        <v>531</v>
      </c>
      <c r="G271" s="241"/>
      <c r="H271" s="73"/>
      <c r="I271" s="73"/>
      <c r="J271" s="246"/>
      <c r="K271" s="246"/>
      <c r="L271" s="247"/>
      <c r="M271" s="247"/>
      <c r="N271" s="247"/>
      <c r="O271" s="248"/>
      <c r="P271" s="248"/>
      <c r="Q271" s="249"/>
      <c r="R271" s="250"/>
      <c r="S271" s="250"/>
      <c r="T271" s="5"/>
      <c r="U271" s="226"/>
      <c r="V271" s="227"/>
      <c r="W271" s="227"/>
      <c r="X271" s="227"/>
      <c r="Y271" s="227"/>
      <c r="Z271" s="227"/>
      <c r="AA271" s="227"/>
    </row>
    <row r="272" spans="1:27" ht="13.5" customHeight="1" x14ac:dyDescent="0.15">
      <c r="A272" s="32"/>
      <c r="B272" s="32"/>
      <c r="C272" s="5"/>
      <c r="D272" s="5" t="s">
        <v>675</v>
      </c>
      <c r="E272" s="5" t="s">
        <v>683</v>
      </c>
      <c r="F272" s="222"/>
      <c r="G272" s="241"/>
      <c r="H272" s="73"/>
      <c r="I272" s="73"/>
      <c r="J272" s="246"/>
      <c r="K272" s="246"/>
      <c r="L272" s="247"/>
      <c r="M272" s="247"/>
      <c r="N272" s="247"/>
      <c r="O272" s="248"/>
      <c r="P272" s="248"/>
      <c r="Q272" s="249"/>
      <c r="R272" s="250"/>
      <c r="S272" s="250"/>
      <c r="T272" s="5"/>
      <c r="U272" s="226"/>
      <c r="V272" s="227"/>
      <c r="W272" s="227"/>
      <c r="X272" s="227"/>
      <c r="Y272" s="227"/>
      <c r="Z272" s="227"/>
      <c r="AA272" s="227"/>
    </row>
    <row r="273" spans="1:27" ht="13.5" customHeight="1" x14ac:dyDescent="0.15">
      <c r="A273" s="32"/>
      <c r="B273" s="32"/>
      <c r="C273" s="5"/>
      <c r="D273" s="5"/>
      <c r="E273" s="214" t="s">
        <v>627</v>
      </c>
      <c r="F273" s="222" t="s">
        <v>532</v>
      </c>
      <c r="G273" s="241"/>
      <c r="H273" s="73"/>
      <c r="I273" s="73"/>
      <c r="J273" s="246"/>
      <c r="K273" s="246"/>
      <c r="L273" s="247"/>
      <c r="M273" s="247"/>
      <c r="N273" s="247"/>
      <c r="O273" s="248"/>
      <c r="P273" s="248"/>
      <c r="Q273" s="249"/>
      <c r="R273" s="250"/>
      <c r="S273" s="250"/>
      <c r="T273" s="5"/>
      <c r="U273" s="226"/>
      <c r="V273" s="227"/>
      <c r="W273" s="227"/>
      <c r="X273" s="227"/>
      <c r="Y273" s="227"/>
      <c r="Z273" s="227"/>
      <c r="AA273" s="227"/>
    </row>
    <row r="274" spans="1:27" ht="13.5" customHeight="1" x14ac:dyDescent="0.15">
      <c r="A274" s="32"/>
      <c r="B274" s="11" t="s">
        <v>700</v>
      </c>
      <c r="C274" s="5" t="s">
        <v>352</v>
      </c>
      <c r="D274" s="5"/>
      <c r="E274" s="5"/>
      <c r="F274" s="7"/>
      <c r="G274" s="7"/>
      <c r="H274" s="73"/>
      <c r="I274" s="73"/>
      <c r="J274" s="246"/>
      <c r="K274" s="246"/>
      <c r="L274" s="247"/>
      <c r="M274" s="247"/>
      <c r="N274" s="247"/>
      <c r="O274" s="248"/>
      <c r="P274" s="248"/>
      <c r="Q274" s="249"/>
      <c r="R274" s="250"/>
      <c r="S274" s="250"/>
      <c r="T274" s="5"/>
      <c r="U274" s="226"/>
      <c r="V274" s="227"/>
      <c r="W274" s="227"/>
      <c r="X274" s="227"/>
      <c r="Y274" s="227"/>
      <c r="Z274" s="227"/>
      <c r="AA274" s="227"/>
    </row>
    <row r="275" spans="1:27" ht="13.5" customHeight="1" x14ac:dyDescent="0.15">
      <c r="A275" s="32"/>
      <c r="B275" s="11"/>
      <c r="C275" s="5" t="s">
        <v>647</v>
      </c>
      <c r="D275" s="260" t="s">
        <v>321</v>
      </c>
      <c r="E275" s="5"/>
      <c r="F275" s="7"/>
      <c r="G275" s="7"/>
      <c r="H275" s="73"/>
      <c r="I275" s="73"/>
      <c r="J275" s="246"/>
      <c r="K275" s="246"/>
      <c r="L275" s="247"/>
      <c r="M275" s="247"/>
      <c r="N275" s="247"/>
      <c r="O275" s="248"/>
      <c r="P275" s="248"/>
      <c r="Q275" s="249"/>
      <c r="R275" s="250"/>
      <c r="S275" s="250"/>
      <c r="T275" s="5"/>
      <c r="U275" s="226"/>
      <c r="V275" s="227"/>
      <c r="W275" s="227"/>
      <c r="X275" s="227"/>
      <c r="Y275" s="227"/>
      <c r="Z275" s="227"/>
      <c r="AA275" s="227"/>
    </row>
    <row r="276" spans="1:27" ht="13.5" customHeight="1" x14ac:dyDescent="0.15">
      <c r="A276" s="32"/>
      <c r="B276" s="32"/>
      <c r="D276" s="214" t="s">
        <v>627</v>
      </c>
      <c r="E276" s="644" t="s">
        <v>577</v>
      </c>
      <c r="F276" s="644"/>
      <c r="G276" s="644"/>
      <c r="H276" s="644"/>
      <c r="I276" s="644"/>
      <c r="J276" s="644"/>
      <c r="K276" s="644"/>
      <c r="L276" s="644"/>
      <c r="M276" s="644"/>
      <c r="N276" s="644"/>
      <c r="O276" s="644"/>
      <c r="P276" s="644"/>
      <c r="Q276" s="644"/>
      <c r="R276" s="644"/>
      <c r="S276" s="644"/>
      <c r="T276" s="644"/>
      <c r="U276" s="644"/>
      <c r="V276" s="644"/>
      <c r="W276" s="644"/>
      <c r="X276" s="644"/>
      <c r="Y276" s="644"/>
      <c r="Z276" s="644"/>
      <c r="AA276" s="644"/>
    </row>
    <row r="277" spans="1:27" ht="13.5" customHeight="1" x14ac:dyDescent="0.15">
      <c r="A277" s="32"/>
      <c r="B277" s="32"/>
      <c r="C277" s="5"/>
      <c r="D277" s="222"/>
      <c r="E277" s="644"/>
      <c r="F277" s="644"/>
      <c r="G277" s="644"/>
      <c r="H277" s="644"/>
      <c r="I277" s="644"/>
      <c r="J277" s="644"/>
      <c r="K277" s="644"/>
      <c r="L277" s="644"/>
      <c r="M277" s="644"/>
      <c r="N277" s="644"/>
      <c r="O277" s="644"/>
      <c r="P277" s="644"/>
      <c r="Q277" s="644"/>
      <c r="R277" s="644"/>
      <c r="S277" s="644"/>
      <c r="T277" s="644"/>
      <c r="U277" s="644"/>
      <c r="V277" s="644"/>
      <c r="W277" s="644"/>
      <c r="X277" s="644"/>
      <c r="Y277" s="644"/>
      <c r="Z277" s="644"/>
      <c r="AA277" s="644"/>
    </row>
    <row r="278" spans="1:27" x14ac:dyDescent="0.15">
      <c r="A278" s="32"/>
      <c r="B278" s="32"/>
      <c r="C278" s="5" t="s">
        <v>701</v>
      </c>
      <c r="D278" s="5" t="s">
        <v>308</v>
      </c>
      <c r="E278" s="5"/>
      <c r="F278" s="7"/>
      <c r="G278" s="7"/>
      <c r="H278" s="73"/>
      <c r="I278" s="73"/>
      <c r="J278" s="246"/>
      <c r="K278" s="246"/>
      <c r="L278" s="247"/>
      <c r="M278" s="247"/>
      <c r="N278" s="247"/>
      <c r="O278" s="248"/>
      <c r="P278" s="248"/>
      <c r="Q278" s="249"/>
      <c r="R278" s="250"/>
      <c r="S278" s="250"/>
      <c r="T278" s="5"/>
      <c r="U278" s="226"/>
      <c r="V278" s="227"/>
      <c r="W278" s="227"/>
      <c r="X278" s="227"/>
      <c r="Y278" s="227"/>
      <c r="Z278" s="227"/>
      <c r="AA278" s="227"/>
    </row>
    <row r="279" spans="1:27" x14ac:dyDescent="0.15">
      <c r="A279" s="32"/>
      <c r="B279" s="32"/>
      <c r="C279" s="5"/>
      <c r="D279" s="214" t="s">
        <v>627</v>
      </c>
      <c r="E279" s="217" t="s">
        <v>578</v>
      </c>
      <c r="F279" s="217"/>
      <c r="G279" s="217"/>
      <c r="H279" s="217"/>
      <c r="I279" s="217"/>
      <c r="J279" s="217"/>
      <c r="K279" s="217"/>
      <c r="L279" s="217"/>
      <c r="M279" s="217"/>
      <c r="N279" s="217"/>
      <c r="O279" s="217"/>
      <c r="P279" s="217"/>
      <c r="Q279" s="217"/>
      <c r="R279" s="217"/>
      <c r="S279" s="217"/>
      <c r="T279" s="217"/>
      <c r="U279" s="217"/>
      <c r="V279" s="217"/>
      <c r="W279" s="217"/>
      <c r="X279" s="217"/>
      <c r="Y279" s="217"/>
      <c r="Z279" s="217"/>
      <c r="AA279" s="217"/>
    </row>
    <row r="280" spans="1:27" x14ac:dyDescent="0.15">
      <c r="C280" t="s">
        <v>702</v>
      </c>
      <c r="D280" s="527" t="s">
        <v>353</v>
      </c>
    </row>
    <row r="281" spans="1:27" x14ac:dyDescent="0.15">
      <c r="D281" s="528" t="s">
        <v>627</v>
      </c>
      <c r="E281" s="215" t="s">
        <v>579</v>
      </c>
      <c r="F281" s="215"/>
      <c r="G281" s="215"/>
    </row>
    <row r="282" spans="1:27" ht="13.5" customHeight="1" x14ac:dyDescent="0.15">
      <c r="C282" t="s">
        <v>631</v>
      </c>
      <c r="D282" s="527" t="s">
        <v>354</v>
      </c>
    </row>
    <row r="283" spans="1:27" x14ac:dyDescent="0.15">
      <c r="D283" s="528" t="s">
        <v>677</v>
      </c>
      <c r="E283" s="215" t="s">
        <v>580</v>
      </c>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row>
    <row r="284" spans="1:27" x14ac:dyDescent="0.15">
      <c r="D284" s="528" t="s">
        <v>627</v>
      </c>
      <c r="E284" s="656" t="s">
        <v>533</v>
      </c>
      <c r="F284" s="656"/>
      <c r="G284" s="656"/>
      <c r="H284" s="656"/>
      <c r="I284" s="656"/>
      <c r="J284" s="656"/>
      <c r="K284" s="656"/>
      <c r="L284" s="656"/>
      <c r="M284" s="656"/>
      <c r="N284" s="656"/>
      <c r="O284" s="656"/>
      <c r="P284" s="656"/>
      <c r="Q284" s="656"/>
      <c r="R284" s="656"/>
      <c r="S284" s="656"/>
      <c r="T284" s="656"/>
      <c r="U284" s="656"/>
      <c r="V284" s="656"/>
      <c r="W284" s="656"/>
      <c r="X284" s="656"/>
      <c r="Y284" s="656"/>
      <c r="Z284" s="656"/>
      <c r="AA284" s="656"/>
    </row>
    <row r="285" spans="1:27" x14ac:dyDescent="0.15">
      <c r="D285" s="529"/>
      <c r="E285" s="656"/>
      <c r="F285" s="656"/>
      <c r="G285" s="656"/>
      <c r="H285" s="656"/>
      <c r="I285" s="656"/>
      <c r="J285" s="656"/>
      <c r="K285" s="656"/>
      <c r="L285" s="656"/>
      <c r="M285" s="656"/>
      <c r="N285" s="656"/>
      <c r="O285" s="656"/>
      <c r="P285" s="656"/>
      <c r="Q285" s="656"/>
      <c r="R285" s="656"/>
      <c r="S285" s="656"/>
      <c r="T285" s="656"/>
      <c r="U285" s="656"/>
      <c r="V285" s="656"/>
      <c r="W285" s="656"/>
      <c r="X285" s="656"/>
      <c r="Y285" s="656"/>
      <c r="Z285" s="656"/>
      <c r="AA285" s="656"/>
    </row>
    <row r="286" spans="1:27" x14ac:dyDescent="0.15">
      <c r="Z286" t="s">
        <v>356</v>
      </c>
    </row>
  </sheetData>
  <sheetProtection algorithmName="SHA-512" hashValue="MatkADkZ+B4kgxasspkiGXE2CtglFmJjtOy6baw2UVM5XFdmPJoA+tmRsLfjKfklYuQ+42KFH37CIjw+GCT5TA==" saltValue="wIPrG9Zuve8F8q/xbVjlbA==" spinCount="100000" sheet="1" objects="1" scenarios="1"/>
  <mergeCells count="150">
    <mergeCell ref="C5:AA5"/>
    <mergeCell ref="D12:AA19"/>
    <mergeCell ref="D20:F20"/>
    <mergeCell ref="D21:AA23"/>
    <mergeCell ref="D26:F30"/>
    <mergeCell ref="B2:J2"/>
    <mergeCell ref="K2:Z2"/>
    <mergeCell ref="G52:L52"/>
    <mergeCell ref="M52:Q52"/>
    <mergeCell ref="R52:AA52"/>
    <mergeCell ref="G53:L53"/>
    <mergeCell ref="M53:Q53"/>
    <mergeCell ref="R53:AA53"/>
    <mergeCell ref="C31:AA32"/>
    <mergeCell ref="D34:F36"/>
    <mergeCell ref="B40:AA42"/>
    <mergeCell ref="D51:F51"/>
    <mergeCell ref="G51:L51"/>
    <mergeCell ref="M51:Q51"/>
    <mergeCell ref="R51:AA51"/>
    <mergeCell ref="G56:L56"/>
    <mergeCell ref="M56:Q56"/>
    <mergeCell ref="R56:AA56"/>
    <mergeCell ref="G57:L57"/>
    <mergeCell ref="M57:Q57"/>
    <mergeCell ref="R57:AA57"/>
    <mergeCell ref="G54:L54"/>
    <mergeCell ref="M54:Q54"/>
    <mergeCell ref="R54:AA54"/>
    <mergeCell ref="G55:L55"/>
    <mergeCell ref="M55:Q55"/>
    <mergeCell ref="R55:AA55"/>
    <mergeCell ref="G63:L63"/>
    <mergeCell ref="M63:Q63"/>
    <mergeCell ref="R63:AA63"/>
    <mergeCell ref="G64:L64"/>
    <mergeCell ref="M64:Q64"/>
    <mergeCell ref="R64:AA64"/>
    <mergeCell ref="G58:L58"/>
    <mergeCell ref="M58:Q58"/>
    <mergeCell ref="R58:AA58"/>
    <mergeCell ref="G62:L62"/>
    <mergeCell ref="M62:Q62"/>
    <mergeCell ref="R62:AA62"/>
    <mergeCell ref="G59:L59"/>
    <mergeCell ref="M59:Q59"/>
    <mergeCell ref="R59:AA59"/>
    <mergeCell ref="G60:L60"/>
    <mergeCell ref="M60:Q60"/>
    <mergeCell ref="R60:AA60"/>
    <mergeCell ref="G61:L61"/>
    <mergeCell ref="M61:Q61"/>
    <mergeCell ref="R61:AA61"/>
    <mergeCell ref="G67:L67"/>
    <mergeCell ref="M67:Q67"/>
    <mergeCell ref="R67:AA67"/>
    <mergeCell ref="G68:L68"/>
    <mergeCell ref="M68:Q68"/>
    <mergeCell ref="R68:AA68"/>
    <mergeCell ref="G65:L65"/>
    <mergeCell ref="M65:Q65"/>
    <mergeCell ref="R65:AA65"/>
    <mergeCell ref="G66:L66"/>
    <mergeCell ref="M66:Q66"/>
    <mergeCell ref="R66:AA66"/>
    <mergeCell ref="E110:AA111"/>
    <mergeCell ref="D118:AA119"/>
    <mergeCell ref="D120:AA122"/>
    <mergeCell ref="D130:AA131"/>
    <mergeCell ref="F147:AA148"/>
    <mergeCell ref="E150:AA152"/>
    <mergeCell ref="E75:AA76"/>
    <mergeCell ref="E87:AA88"/>
    <mergeCell ref="E92:AA93"/>
    <mergeCell ref="E100:AA101"/>
    <mergeCell ref="E103:AA104"/>
    <mergeCell ref="E105:AA107"/>
    <mergeCell ref="D95:AA98"/>
    <mergeCell ref="L213:P213"/>
    <mergeCell ref="J213:K213"/>
    <mergeCell ref="R213:S213"/>
    <mergeCell ref="E155:AA155"/>
    <mergeCell ref="E156:AA156"/>
    <mergeCell ref="E157:AA159"/>
    <mergeCell ref="E167:AA168"/>
    <mergeCell ref="E172:AA173"/>
    <mergeCell ref="E176:AA177"/>
    <mergeCell ref="E180:AA181"/>
    <mergeCell ref="F192:AA193"/>
    <mergeCell ref="F198:AA199"/>
    <mergeCell ref="G208:AA209"/>
    <mergeCell ref="E284:AA285"/>
    <mergeCell ref="F262:AA263"/>
    <mergeCell ref="L267:P267"/>
    <mergeCell ref="J268:K268"/>
    <mergeCell ref="L268:N268"/>
    <mergeCell ref="O268:P268"/>
    <mergeCell ref="R268:S268"/>
    <mergeCell ref="J269:K269"/>
    <mergeCell ref="L269:N269"/>
    <mergeCell ref="O269:P269"/>
    <mergeCell ref="R269:S269"/>
    <mergeCell ref="J267:K267"/>
    <mergeCell ref="R267:S267"/>
    <mergeCell ref="E276:AA277"/>
    <mergeCell ref="F260:AA261"/>
    <mergeCell ref="J217:K217"/>
    <mergeCell ref="L217:N217"/>
    <mergeCell ref="O217:P217"/>
    <mergeCell ref="R217:S217"/>
    <mergeCell ref="T217:U217"/>
    <mergeCell ref="F233:AA234"/>
    <mergeCell ref="F237:AA238"/>
    <mergeCell ref="F241:AA242"/>
    <mergeCell ref="E245:AA246"/>
    <mergeCell ref="G251:K251"/>
    <mergeCell ref="J218:K218"/>
    <mergeCell ref="L218:N218"/>
    <mergeCell ref="O218:P218"/>
    <mergeCell ref="R218:S218"/>
    <mergeCell ref="T218:U218"/>
    <mergeCell ref="J219:K219"/>
    <mergeCell ref="L219:N219"/>
    <mergeCell ref="O219:P219"/>
    <mergeCell ref="R219:S219"/>
    <mergeCell ref="T219:U219"/>
    <mergeCell ref="E154:AA154"/>
    <mergeCell ref="J215:K215"/>
    <mergeCell ref="L215:N215"/>
    <mergeCell ref="O215:P215"/>
    <mergeCell ref="R215:S215"/>
    <mergeCell ref="T215:U215"/>
    <mergeCell ref="J216:K216"/>
    <mergeCell ref="L216:N216"/>
    <mergeCell ref="E139:AA140"/>
    <mergeCell ref="E142:AA143"/>
    <mergeCell ref="O216:P216"/>
    <mergeCell ref="R216:S216"/>
    <mergeCell ref="T216:U216"/>
    <mergeCell ref="T213:U213"/>
    <mergeCell ref="J214:K214"/>
    <mergeCell ref="L214:N214"/>
    <mergeCell ref="O214:P214"/>
    <mergeCell ref="R214:S214"/>
    <mergeCell ref="T214:U214"/>
    <mergeCell ref="T212:U212"/>
    <mergeCell ref="G206:AA207"/>
    <mergeCell ref="E165:AA166"/>
    <mergeCell ref="F201:AA202"/>
    <mergeCell ref="F203:AA205"/>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82" max="16383" man="1"/>
    <brk id="225"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CA35"/>
  <sheetViews>
    <sheetView showZeros="0" tabSelected="1" zoomScaleNormal="100" workbookViewId="0">
      <pane ySplit="9" topLeftCell="A10" activePane="bottomLeft" state="frozen"/>
      <selection pane="bottomLeft" activeCell="C4" sqref="C4:T5"/>
    </sheetView>
  </sheetViews>
  <sheetFormatPr defaultRowHeight="13.5" x14ac:dyDescent="0.15"/>
  <cols>
    <col min="1" max="1" width="6.375" customWidth="1"/>
    <col min="2" max="2" width="4.5" customWidth="1"/>
    <col min="3" max="4" width="3" customWidth="1"/>
    <col min="5" max="5" width="7"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6.375" customWidth="1"/>
    <col min="25" max="25" width="4.5" customWidth="1"/>
    <col min="26" max="27" width="3" customWidth="1"/>
    <col min="28" max="28" width="7.125" customWidth="1"/>
    <col min="29" max="29" width="4.5" customWidth="1"/>
    <col min="30" max="31" width="3" customWidth="1"/>
    <col min="32" max="32" width="7.125" customWidth="1"/>
    <col min="33" max="33" width="4.5" customWidth="1"/>
    <col min="34" max="35" width="3" customWidth="1"/>
    <col min="36" max="36" width="7.125" customWidth="1"/>
    <col min="37" max="37" width="4.5" customWidth="1"/>
    <col min="38" max="38" width="3" customWidth="1"/>
    <col min="39" max="39" width="7.125" customWidth="1"/>
    <col min="40" max="40" width="4.5" customWidth="1"/>
    <col min="41" max="41" width="7.125" customWidth="1"/>
    <col min="42" max="42" width="4.5" customWidth="1"/>
    <col min="43" max="43" width="7.125" customWidth="1"/>
    <col min="44" max="46" width="5.625" customWidth="1"/>
    <col min="47" max="47" width="5.625" hidden="1" customWidth="1"/>
    <col min="48" max="48" width="9.5" hidden="1" customWidth="1"/>
    <col min="49" max="49" width="9.25" hidden="1" customWidth="1"/>
    <col min="50" max="50" width="3" hidden="1" customWidth="1"/>
    <col min="51" max="51" width="4.5" hidden="1" customWidth="1"/>
    <col min="52" max="53" width="3" hidden="1" customWidth="1"/>
    <col min="54" max="54" width="4.5" hidden="1" customWidth="1"/>
    <col min="55" max="56" width="3" hidden="1" customWidth="1"/>
    <col min="57" max="57" width="4.5" hidden="1" customWidth="1"/>
    <col min="58" max="59" width="3" hidden="1" customWidth="1"/>
    <col min="60" max="60" width="4.5" hidden="1" customWidth="1"/>
    <col min="61" max="61" width="3" hidden="1" customWidth="1"/>
    <col min="62" max="62" width="4.5" hidden="1" customWidth="1"/>
    <col min="63" max="64" width="3" hidden="1" customWidth="1"/>
    <col min="65" max="65" width="4.5" hidden="1" customWidth="1"/>
    <col min="66" max="67" width="3" hidden="1" customWidth="1"/>
    <col min="68" max="68" width="4.5" hidden="1" customWidth="1"/>
    <col min="69" max="70" width="3" hidden="1" customWidth="1"/>
    <col min="71" max="71" width="4.5" hidden="1" customWidth="1"/>
    <col min="72" max="72" width="3" hidden="1" customWidth="1"/>
    <col min="73" max="73" width="4.375" hidden="1" customWidth="1"/>
    <col min="74" max="78" width="4.75" hidden="1" customWidth="1"/>
    <col min="79" max="79" width="9" hidden="1" customWidth="1"/>
  </cols>
  <sheetData>
    <row r="1" spans="1:79" x14ac:dyDescent="0.15">
      <c r="C1" s="280"/>
      <c r="D1" s="374"/>
      <c r="E1" s="375" t="s">
        <v>393</v>
      </c>
      <c r="V1" s="207" t="s">
        <v>411</v>
      </c>
      <c r="X1" t="s">
        <v>418</v>
      </c>
    </row>
    <row r="2" spans="1:79" ht="4.5" customHeight="1" thickBot="1" x14ac:dyDescent="0.2"/>
    <row r="3" spans="1:79" ht="21.75" customHeight="1" thickBot="1" x14ac:dyDescent="0.2">
      <c r="A3" s="499" t="s">
        <v>716</v>
      </c>
      <c r="B3" s="497"/>
      <c r="C3" s="497"/>
      <c r="D3" s="497"/>
      <c r="E3" s="498"/>
      <c r="F3" s="209" t="s">
        <v>410</v>
      </c>
      <c r="G3" s="209"/>
      <c r="H3" s="19"/>
      <c r="I3" s="19"/>
      <c r="J3" s="19"/>
      <c r="K3" s="19"/>
      <c r="L3" s="19"/>
      <c r="M3" s="19"/>
      <c r="N3" s="19"/>
      <c r="O3" s="19"/>
      <c r="P3" s="19"/>
      <c r="Q3" s="19"/>
      <c r="R3" s="19"/>
      <c r="S3" s="19"/>
      <c r="T3" s="563"/>
      <c r="U3" s="354"/>
      <c r="V3" s="355"/>
      <c r="X3" s="499" t="s">
        <v>716</v>
      </c>
      <c r="Y3" s="497"/>
      <c r="Z3" s="497"/>
      <c r="AA3" s="497"/>
      <c r="AB3" s="498"/>
      <c r="AC3" s="209" t="s">
        <v>410</v>
      </c>
      <c r="AD3" s="209"/>
      <c r="AE3" s="19"/>
      <c r="AF3" s="19"/>
      <c r="AG3" s="19"/>
      <c r="AH3" s="19"/>
      <c r="AI3" s="19"/>
      <c r="AJ3" s="19"/>
      <c r="AK3" s="19"/>
      <c r="AL3" s="19"/>
      <c r="AM3" s="19"/>
      <c r="AN3" s="19"/>
      <c r="AO3" s="19"/>
      <c r="AP3" s="19"/>
      <c r="AQ3" s="563"/>
      <c r="AR3" s="354"/>
      <c r="AS3" s="355"/>
      <c r="AT3" s="21"/>
      <c r="AU3" s="21"/>
      <c r="AV3" s="21"/>
      <c r="AW3" s="21"/>
    </row>
    <row r="4" spans="1:79" ht="27" customHeight="1" x14ac:dyDescent="0.15">
      <c r="A4" s="834" t="s">
        <v>130</v>
      </c>
      <c r="B4" s="835"/>
      <c r="C4" s="847"/>
      <c r="D4" s="848"/>
      <c r="E4" s="848"/>
      <c r="F4" s="848"/>
      <c r="G4" s="848"/>
      <c r="H4" s="848"/>
      <c r="I4" s="848"/>
      <c r="J4" s="848"/>
      <c r="K4" s="848"/>
      <c r="L4" s="848"/>
      <c r="M4" s="848"/>
      <c r="N4" s="848"/>
      <c r="O4" s="848"/>
      <c r="P4" s="848"/>
      <c r="Q4" s="848"/>
      <c r="R4" s="848"/>
      <c r="S4" s="848"/>
      <c r="T4" s="849"/>
      <c r="U4" s="356"/>
      <c r="V4" s="357"/>
      <c r="X4" s="753" t="s">
        <v>130</v>
      </c>
      <c r="Y4" s="754"/>
      <c r="Z4" s="811" t="s">
        <v>361</v>
      </c>
      <c r="AA4" s="812"/>
      <c r="AB4" s="812"/>
      <c r="AC4" s="812"/>
      <c r="AD4" s="812"/>
      <c r="AE4" s="812"/>
      <c r="AF4" s="812"/>
      <c r="AG4" s="812"/>
      <c r="AH4" s="812"/>
      <c r="AI4" s="812"/>
      <c r="AJ4" s="812"/>
      <c r="AK4" s="812"/>
      <c r="AL4" s="812"/>
      <c r="AM4" s="812"/>
      <c r="AN4" s="812"/>
      <c r="AO4" s="812"/>
      <c r="AP4" s="564"/>
      <c r="AQ4" s="564"/>
      <c r="AR4" s="356"/>
      <c r="AS4" s="357"/>
      <c r="AT4" s="338"/>
      <c r="AU4" s="338"/>
      <c r="AV4" s="338"/>
      <c r="AW4" s="338"/>
    </row>
    <row r="5" spans="1:79" ht="12" customHeight="1" thickBot="1" x14ac:dyDescent="0.2">
      <c r="A5" s="836"/>
      <c r="B5" s="835"/>
      <c r="C5" s="850"/>
      <c r="D5" s="851"/>
      <c r="E5" s="851"/>
      <c r="F5" s="851"/>
      <c r="G5" s="851"/>
      <c r="H5" s="851"/>
      <c r="I5" s="851"/>
      <c r="J5" s="851"/>
      <c r="K5" s="851"/>
      <c r="L5" s="851"/>
      <c r="M5" s="851"/>
      <c r="N5" s="851"/>
      <c r="O5" s="851"/>
      <c r="P5" s="851"/>
      <c r="Q5" s="851"/>
      <c r="R5" s="851"/>
      <c r="S5" s="851"/>
      <c r="T5" s="852"/>
      <c r="U5" s="751" t="s">
        <v>131</v>
      </c>
      <c r="V5" s="752"/>
      <c r="X5" s="755"/>
      <c r="Y5" s="756"/>
      <c r="Z5" s="813"/>
      <c r="AA5" s="814"/>
      <c r="AB5" s="814"/>
      <c r="AC5" s="814"/>
      <c r="AD5" s="814"/>
      <c r="AE5" s="814"/>
      <c r="AF5" s="814"/>
      <c r="AG5" s="814"/>
      <c r="AH5" s="814"/>
      <c r="AI5" s="814"/>
      <c r="AJ5" s="814"/>
      <c r="AK5" s="814"/>
      <c r="AL5" s="814"/>
      <c r="AM5" s="814"/>
      <c r="AN5" s="814"/>
      <c r="AO5" s="814"/>
      <c r="AP5" s="564"/>
      <c r="AQ5" s="564"/>
      <c r="AR5" s="751" t="s">
        <v>131</v>
      </c>
      <c r="AS5" s="752"/>
      <c r="AT5" s="339"/>
      <c r="AU5" s="339"/>
      <c r="AV5" s="339"/>
      <c r="AW5" s="339"/>
    </row>
    <row r="6" spans="1:79" ht="27" customHeight="1" x14ac:dyDescent="0.15">
      <c r="A6" s="837" t="s">
        <v>132</v>
      </c>
      <c r="B6" s="838"/>
      <c r="C6" s="841"/>
      <c r="D6" s="842"/>
      <c r="E6" s="842"/>
      <c r="F6" s="842"/>
      <c r="G6" s="842"/>
      <c r="H6" s="842"/>
      <c r="I6" s="843"/>
      <c r="J6" s="757" t="s">
        <v>417</v>
      </c>
      <c r="K6" s="758" t="s">
        <v>375</v>
      </c>
      <c r="L6" s="758"/>
      <c r="M6" s="758"/>
      <c r="N6" s="758"/>
      <c r="O6" s="758"/>
      <c r="P6" s="759"/>
      <c r="Q6" s="765" t="str">
        <f>IF(ISBLANK(U6),"団体区分をｸﾘｯｸして選択 ⇒","団体区分")</f>
        <v>団体区分をｸﾘｯｸして選択 ⇒</v>
      </c>
      <c r="R6" s="766"/>
      <c r="S6" s="766"/>
      <c r="T6" s="767"/>
      <c r="U6" s="771"/>
      <c r="V6" s="772"/>
      <c r="X6" s="826" t="s">
        <v>132</v>
      </c>
      <c r="Y6" s="801"/>
      <c r="Z6" s="827" t="s">
        <v>133</v>
      </c>
      <c r="AA6" s="828"/>
      <c r="AB6" s="828"/>
      <c r="AC6" s="828"/>
      <c r="AD6" s="828"/>
      <c r="AE6" s="828"/>
      <c r="AF6" s="828"/>
      <c r="AG6" s="757" t="s">
        <v>417</v>
      </c>
      <c r="AH6" s="819"/>
      <c r="AI6" s="819"/>
      <c r="AJ6" s="819"/>
      <c r="AK6" s="819"/>
      <c r="AL6" s="819"/>
      <c r="AM6" s="820"/>
      <c r="AN6" s="868" t="s">
        <v>134</v>
      </c>
      <c r="AO6" s="869"/>
      <c r="AP6" s="869"/>
      <c r="AQ6" s="870"/>
      <c r="AR6" s="821" t="s">
        <v>15</v>
      </c>
      <c r="AS6" s="822"/>
      <c r="AT6" s="340"/>
      <c r="AU6" s="340"/>
      <c r="AV6" s="340"/>
      <c r="AW6" s="340"/>
    </row>
    <row r="7" spans="1:79" ht="27" customHeight="1" x14ac:dyDescent="0.15">
      <c r="A7" s="839" t="s">
        <v>135</v>
      </c>
      <c r="B7" s="840"/>
      <c r="C7" s="841"/>
      <c r="D7" s="842"/>
      <c r="E7" s="842"/>
      <c r="F7" s="842"/>
      <c r="G7" s="842"/>
      <c r="H7" s="842"/>
      <c r="I7" s="843"/>
      <c r="J7" s="760" t="s">
        <v>550</v>
      </c>
      <c r="K7" s="761" t="s">
        <v>382</v>
      </c>
      <c r="L7" s="761"/>
      <c r="M7" s="761"/>
      <c r="N7" s="761"/>
      <c r="O7" s="762"/>
      <c r="P7" s="768"/>
      <c r="Q7" s="769"/>
      <c r="R7" s="769"/>
      <c r="S7" s="769"/>
      <c r="T7" s="769"/>
      <c r="U7" s="769"/>
      <c r="V7" s="770"/>
      <c r="X7" s="829" t="s">
        <v>135</v>
      </c>
      <c r="Y7" s="800"/>
      <c r="Z7" s="827" t="s">
        <v>362</v>
      </c>
      <c r="AA7" s="828"/>
      <c r="AB7" s="828"/>
      <c r="AC7" s="828"/>
      <c r="AD7" s="828"/>
      <c r="AE7" s="828"/>
      <c r="AF7" s="828"/>
      <c r="AG7" s="760" t="s">
        <v>550</v>
      </c>
      <c r="AH7" s="761"/>
      <c r="AI7" s="761"/>
      <c r="AJ7" s="761"/>
      <c r="AK7" s="761"/>
      <c r="AL7" s="762"/>
      <c r="AM7" s="823" t="s">
        <v>416</v>
      </c>
      <c r="AN7" s="824"/>
      <c r="AO7" s="824"/>
      <c r="AP7" s="824"/>
      <c r="AQ7" s="824"/>
      <c r="AR7" s="824"/>
      <c r="AS7" s="825"/>
      <c r="AT7" s="340"/>
      <c r="AU7" s="340"/>
      <c r="AV7" s="340"/>
      <c r="AW7" s="340"/>
    </row>
    <row r="8" spans="1:79" ht="15.75" customHeight="1" thickBot="1" x14ac:dyDescent="0.2">
      <c r="A8" s="837" t="s">
        <v>419</v>
      </c>
      <c r="B8" s="838"/>
      <c r="C8" s="844"/>
      <c r="D8" s="845"/>
      <c r="E8" s="845"/>
      <c r="F8" s="845"/>
      <c r="G8" s="845"/>
      <c r="H8" s="845"/>
      <c r="I8" s="846"/>
      <c r="J8" s="393"/>
      <c r="K8" s="16"/>
      <c r="L8" s="16"/>
      <c r="M8" s="18"/>
      <c r="N8" s="17"/>
      <c r="O8" s="17"/>
      <c r="P8" s="763" t="s">
        <v>392</v>
      </c>
      <c r="Q8" s="763"/>
      <c r="R8" s="763"/>
      <c r="S8" s="763"/>
      <c r="T8" s="763"/>
      <c r="U8" s="763"/>
      <c r="V8" s="764"/>
      <c r="X8" s="832" t="s">
        <v>560</v>
      </c>
      <c r="Y8" s="833"/>
      <c r="Z8" s="815" t="s">
        <v>559</v>
      </c>
      <c r="AA8" s="816"/>
      <c r="AB8" s="816"/>
      <c r="AC8" s="816"/>
      <c r="AD8" s="816"/>
      <c r="AE8" s="816"/>
      <c r="AF8" s="816"/>
      <c r="AG8" s="20"/>
      <c r="AH8" s="16"/>
      <c r="AI8" s="18"/>
      <c r="AJ8" s="17"/>
      <c r="AK8" s="17"/>
      <c r="AL8" s="17"/>
      <c r="AM8" s="763" t="s">
        <v>545</v>
      </c>
      <c r="AN8" s="763"/>
      <c r="AO8" s="763"/>
      <c r="AP8" s="763"/>
      <c r="AQ8" s="763"/>
      <c r="AR8" s="763"/>
      <c r="AS8" s="764"/>
      <c r="AT8" s="331"/>
      <c r="AU8" s="331"/>
      <c r="AV8" s="331"/>
      <c r="AW8" s="331"/>
    </row>
    <row r="9" spans="1:79" ht="27" customHeight="1" thickBot="1" x14ac:dyDescent="0.2">
      <c r="A9" s="794" t="s">
        <v>293</v>
      </c>
      <c r="B9" s="795"/>
      <c r="C9" s="802"/>
      <c r="D9" s="803"/>
      <c r="E9" s="803"/>
      <c r="F9" s="803"/>
      <c r="G9" s="803"/>
      <c r="H9" s="803"/>
      <c r="I9" s="804"/>
      <c r="J9" s="805" t="s">
        <v>548</v>
      </c>
      <c r="K9" s="806" t="s">
        <v>136</v>
      </c>
      <c r="L9" s="806"/>
      <c r="M9" s="806"/>
      <c r="N9" s="806"/>
      <c r="O9" s="806"/>
      <c r="P9" s="806"/>
      <c r="Q9" s="806"/>
      <c r="R9" s="806"/>
      <c r="S9" s="806"/>
      <c r="T9" s="806"/>
      <c r="U9" s="806"/>
      <c r="V9" s="807"/>
      <c r="X9" s="817" t="s">
        <v>293</v>
      </c>
      <c r="Y9" s="818"/>
      <c r="Z9" s="830" t="s">
        <v>363</v>
      </c>
      <c r="AA9" s="831"/>
      <c r="AB9" s="831"/>
      <c r="AC9" s="831"/>
      <c r="AD9" s="831"/>
      <c r="AE9" s="831"/>
      <c r="AF9" s="831"/>
      <c r="AG9" s="805" t="s">
        <v>549</v>
      </c>
      <c r="AH9" s="806"/>
      <c r="AI9" s="806"/>
      <c r="AJ9" s="806"/>
      <c r="AK9" s="806"/>
      <c r="AL9" s="806"/>
      <c r="AM9" s="806"/>
      <c r="AN9" s="806"/>
      <c r="AO9" s="806"/>
      <c r="AP9" s="806"/>
      <c r="AQ9" s="806"/>
      <c r="AR9" s="806"/>
      <c r="AS9" s="807"/>
      <c r="AT9" s="332"/>
      <c r="AU9" s="342">
        <f>AU16</f>
        <v>0</v>
      </c>
      <c r="AV9" s="343" t="str">
        <f>ASC(C9)</f>
        <v/>
      </c>
      <c r="AW9" s="344" t="str">
        <f>ASC(C8)</f>
        <v/>
      </c>
    </row>
    <row r="10" spans="1:79" ht="27" customHeight="1" thickBot="1" x14ac:dyDescent="0.2">
      <c r="A10" s="395" t="s">
        <v>381</v>
      </c>
      <c r="B10" s="13"/>
      <c r="C10" s="15"/>
      <c r="D10" s="15"/>
      <c r="E10" s="13"/>
      <c r="F10" s="13"/>
      <c r="G10" s="13"/>
      <c r="H10" s="13"/>
      <c r="I10" s="13"/>
      <c r="J10" s="13"/>
      <c r="K10" s="13"/>
      <c r="L10" s="13"/>
      <c r="M10" s="92"/>
      <c r="N10" s="13"/>
      <c r="O10" s="13"/>
      <c r="P10" s="13"/>
      <c r="Q10" s="13"/>
      <c r="R10" s="13"/>
      <c r="S10" s="32"/>
      <c r="T10" s="32"/>
      <c r="V10" s="394" t="s">
        <v>535</v>
      </c>
      <c r="X10" s="32"/>
      <c r="Y10" s="32"/>
      <c r="Z10" s="15"/>
      <c r="AA10" s="15"/>
      <c r="AB10" s="32"/>
      <c r="AC10" s="32"/>
      <c r="AD10" s="32"/>
      <c r="AE10" s="32"/>
      <c r="AF10" s="32"/>
      <c r="AG10" s="32"/>
      <c r="AH10" s="32"/>
      <c r="AI10" s="92"/>
      <c r="AJ10" s="32"/>
      <c r="AK10" s="32"/>
      <c r="AL10" s="32"/>
      <c r="AM10" s="32"/>
      <c r="AN10" s="32"/>
      <c r="AO10" s="32"/>
      <c r="AP10" s="32"/>
      <c r="AQ10" s="32"/>
      <c r="AR10" s="276"/>
      <c r="AS10" s="394" t="s">
        <v>535</v>
      </c>
      <c r="AT10" s="32"/>
      <c r="AU10" s="32"/>
      <c r="AV10" s="32"/>
      <c r="AW10" s="32"/>
    </row>
    <row r="11" spans="1:79" ht="14.25" thickBot="1" x14ac:dyDescent="0.2">
      <c r="A11" s="13" t="s">
        <v>137</v>
      </c>
      <c r="B11" s="13"/>
      <c r="C11" s="13" t="s">
        <v>558</v>
      </c>
      <c r="D11" s="13"/>
      <c r="E11" s="13"/>
      <c r="F11" s="13"/>
      <c r="G11" s="13"/>
      <c r="H11" s="13"/>
      <c r="I11" s="13"/>
      <c r="J11" s="13"/>
      <c r="K11" s="13"/>
      <c r="L11" s="13"/>
      <c r="M11" s="13"/>
      <c r="N11" s="13"/>
      <c r="O11" s="13"/>
      <c r="P11" s="13"/>
      <c r="Q11" s="13"/>
      <c r="R11" s="13"/>
      <c r="S11" s="32"/>
      <c r="T11" s="32"/>
      <c r="U11" s="13"/>
      <c r="V11" s="13"/>
      <c r="AV11" s="89"/>
      <c r="AW11" s="89"/>
    </row>
    <row r="12" spans="1:79" ht="24" customHeight="1" thickBot="1" x14ac:dyDescent="0.2">
      <c r="A12" s="791" t="s">
        <v>735</v>
      </c>
      <c r="B12" s="792"/>
      <c r="C12" s="792"/>
      <c r="D12" s="792"/>
      <c r="E12" s="792"/>
      <c r="F12" s="792"/>
      <c r="G12" s="792"/>
      <c r="H12" s="792"/>
      <c r="I12" s="792"/>
      <c r="J12" s="792"/>
      <c r="K12" s="792"/>
      <c r="L12" s="792"/>
      <c r="M12" s="792"/>
      <c r="N12" s="792"/>
      <c r="O12" s="792"/>
      <c r="P12" s="792"/>
      <c r="Q12" s="792"/>
      <c r="R12" s="792"/>
      <c r="S12" s="792"/>
      <c r="T12" s="792"/>
      <c r="U12" s="792"/>
      <c r="V12" s="793"/>
    </row>
    <row r="13" spans="1:79" ht="18" customHeight="1" x14ac:dyDescent="0.15">
      <c r="A13" s="382"/>
      <c r="B13" s="808" t="s">
        <v>138</v>
      </c>
      <c r="C13" s="809"/>
      <c r="D13" s="809"/>
      <c r="E13" s="809"/>
      <c r="F13" s="809"/>
      <c r="G13" s="809"/>
      <c r="H13" s="809"/>
      <c r="I13" s="809"/>
      <c r="J13" s="809"/>
      <c r="K13" s="809"/>
      <c r="L13" s="809"/>
      <c r="M13" s="809"/>
      <c r="N13" s="809"/>
      <c r="O13" s="809"/>
      <c r="P13" s="810"/>
      <c r="Q13" s="876" t="s">
        <v>720</v>
      </c>
      <c r="R13" s="877"/>
      <c r="S13" s="879" t="s">
        <v>755</v>
      </c>
      <c r="T13" s="880"/>
      <c r="U13" s="22"/>
      <c r="V13" s="383"/>
      <c r="AU13" s="179"/>
      <c r="AV13" s="179"/>
      <c r="AW13" s="486"/>
      <c r="AX13" s="486"/>
      <c r="AY13" s="808" t="s">
        <v>146</v>
      </c>
      <c r="AZ13" s="809"/>
      <c r="BA13" s="809"/>
      <c r="BB13" s="809"/>
      <c r="BC13" s="809"/>
      <c r="BD13" s="809"/>
      <c r="BE13" s="809"/>
      <c r="BF13" s="809"/>
      <c r="BG13" s="809"/>
      <c r="BH13" s="809"/>
      <c r="BI13" s="809"/>
      <c r="BJ13" s="808" t="s">
        <v>147</v>
      </c>
      <c r="BK13" s="809"/>
      <c r="BL13" s="809"/>
      <c r="BM13" s="809"/>
      <c r="BN13" s="809"/>
      <c r="BO13" s="809"/>
      <c r="BP13" s="809"/>
      <c r="BQ13" s="809"/>
      <c r="BR13" s="809"/>
      <c r="BS13" s="809"/>
      <c r="BT13" s="809"/>
      <c r="BU13" s="871" t="s">
        <v>415</v>
      </c>
      <c r="BV13" s="872"/>
      <c r="BW13" s="871" t="s">
        <v>741</v>
      </c>
      <c r="BX13" s="872"/>
      <c r="BY13" s="889" t="s">
        <v>154</v>
      </c>
      <c r="BZ13" s="890"/>
      <c r="CA13" s="581"/>
    </row>
    <row r="14" spans="1:79" ht="18" customHeight="1" x14ac:dyDescent="0.15">
      <c r="A14" s="382"/>
      <c r="B14" s="796" t="s">
        <v>565</v>
      </c>
      <c r="C14" s="797"/>
      <c r="D14" s="797"/>
      <c r="E14" s="798"/>
      <c r="F14" s="799" t="s">
        <v>15</v>
      </c>
      <c r="G14" s="800"/>
      <c r="H14" s="800"/>
      <c r="I14" s="801"/>
      <c r="J14" s="799" t="s">
        <v>21</v>
      </c>
      <c r="K14" s="800"/>
      <c r="L14" s="800"/>
      <c r="M14" s="801"/>
      <c r="N14" s="799" t="s">
        <v>129</v>
      </c>
      <c r="O14" s="800"/>
      <c r="P14" s="801"/>
      <c r="Q14" s="878"/>
      <c r="R14" s="756"/>
      <c r="S14" s="881"/>
      <c r="T14" s="882"/>
      <c r="U14" s="22"/>
      <c r="V14" s="383"/>
      <c r="AU14" s="487"/>
      <c r="AV14" s="585"/>
      <c r="AW14" s="333"/>
      <c r="AX14" s="72"/>
      <c r="AY14" s="796" t="s">
        <v>5</v>
      </c>
      <c r="AZ14" s="797"/>
      <c r="BA14" s="797"/>
      <c r="BB14" s="799" t="s">
        <v>139</v>
      </c>
      <c r="BC14" s="800"/>
      <c r="BD14" s="801"/>
      <c r="BE14" s="800" t="s">
        <v>140</v>
      </c>
      <c r="BF14" s="800"/>
      <c r="BG14" s="800"/>
      <c r="BH14" s="799" t="s">
        <v>129</v>
      </c>
      <c r="BI14" s="800"/>
      <c r="BJ14" s="796" t="s">
        <v>5</v>
      </c>
      <c r="BK14" s="797"/>
      <c r="BL14" s="797"/>
      <c r="BM14" s="799" t="s">
        <v>139</v>
      </c>
      <c r="BN14" s="800"/>
      <c r="BO14" s="800"/>
      <c r="BP14" s="799" t="s">
        <v>140</v>
      </c>
      <c r="BQ14" s="800"/>
      <c r="BR14" s="801"/>
      <c r="BS14" s="799" t="s">
        <v>129</v>
      </c>
      <c r="BT14" s="800"/>
      <c r="BU14" s="551" t="s">
        <v>146</v>
      </c>
      <c r="BV14" s="552" t="s">
        <v>147</v>
      </c>
      <c r="BW14" s="551" t="s">
        <v>146</v>
      </c>
      <c r="BX14" s="552" t="s">
        <v>147</v>
      </c>
      <c r="BY14" s="461" t="s">
        <v>146</v>
      </c>
      <c r="BZ14" s="586" t="s">
        <v>147</v>
      </c>
      <c r="CA14" s="582"/>
    </row>
    <row r="15" spans="1:79" ht="23.25" thickBot="1" x14ac:dyDescent="0.2">
      <c r="A15" s="536"/>
      <c r="B15" s="537" t="s">
        <v>141</v>
      </c>
      <c r="C15" s="538" t="s">
        <v>142</v>
      </c>
      <c r="D15" s="538"/>
      <c r="E15" s="539" t="s">
        <v>143</v>
      </c>
      <c r="F15" s="537" t="s">
        <v>141</v>
      </c>
      <c r="G15" s="538" t="s">
        <v>142</v>
      </c>
      <c r="H15" s="538"/>
      <c r="I15" s="540" t="s">
        <v>737</v>
      </c>
      <c r="J15" s="541" t="s">
        <v>141</v>
      </c>
      <c r="K15" s="538" t="s">
        <v>142</v>
      </c>
      <c r="L15" s="538"/>
      <c r="M15" s="539" t="s">
        <v>738</v>
      </c>
      <c r="N15" s="537" t="s">
        <v>141</v>
      </c>
      <c r="O15" s="542"/>
      <c r="P15" s="543" t="s">
        <v>736</v>
      </c>
      <c r="Q15" s="544" t="s">
        <v>144</v>
      </c>
      <c r="R15" s="540" t="s">
        <v>721</v>
      </c>
      <c r="S15" s="559" t="s">
        <v>144</v>
      </c>
      <c r="T15" s="555" t="s">
        <v>734</v>
      </c>
      <c r="U15" s="902" t="s">
        <v>145</v>
      </c>
      <c r="V15" s="903"/>
      <c r="AU15" s="488" t="s">
        <v>371</v>
      </c>
      <c r="AV15" s="587" t="s">
        <v>372</v>
      </c>
      <c r="AW15" s="334"/>
      <c r="AX15" s="77"/>
      <c r="AY15" s="23" t="s">
        <v>141</v>
      </c>
      <c r="AZ15" s="24" t="s">
        <v>142</v>
      </c>
      <c r="BA15" s="24"/>
      <c r="BB15" s="23" t="s">
        <v>141</v>
      </c>
      <c r="BC15" s="24" t="s">
        <v>142</v>
      </c>
      <c r="BD15" s="26"/>
      <c r="BE15" s="27" t="s">
        <v>141</v>
      </c>
      <c r="BF15" s="24" t="s">
        <v>142</v>
      </c>
      <c r="BG15" s="24"/>
      <c r="BH15" s="23" t="s">
        <v>141</v>
      </c>
      <c r="BI15" s="28"/>
      <c r="BJ15" s="23" t="s">
        <v>141</v>
      </c>
      <c r="BK15" s="24" t="s">
        <v>142</v>
      </c>
      <c r="BL15" s="24"/>
      <c r="BM15" s="23" t="s">
        <v>141</v>
      </c>
      <c r="BN15" s="24" t="s">
        <v>142</v>
      </c>
      <c r="BO15" s="25"/>
      <c r="BP15" s="23" t="s">
        <v>141</v>
      </c>
      <c r="BQ15" s="24" t="s">
        <v>142</v>
      </c>
      <c r="BR15" s="26"/>
      <c r="BS15" s="23" t="s">
        <v>141</v>
      </c>
      <c r="BT15" s="335"/>
      <c r="BU15" s="336" t="s">
        <v>144</v>
      </c>
      <c r="BV15" s="579" t="s">
        <v>144</v>
      </c>
      <c r="BW15" s="336" t="s">
        <v>144</v>
      </c>
      <c r="BX15" s="579" t="s">
        <v>144</v>
      </c>
      <c r="BY15" s="336" t="s">
        <v>144</v>
      </c>
      <c r="BZ15" s="588" t="s">
        <v>144</v>
      </c>
      <c r="CA15" s="583" t="s">
        <v>373</v>
      </c>
    </row>
    <row r="16" spans="1:79" ht="18" customHeight="1" thickTop="1" thickBot="1" x14ac:dyDescent="0.2">
      <c r="A16" s="384" t="s">
        <v>420</v>
      </c>
      <c r="B16" s="30">
        <f>'第1回記録会-男子'!AL107</f>
        <v>0</v>
      </c>
      <c r="C16" s="31">
        <f>'第1回記録会-男子'!AM107</f>
        <v>0</v>
      </c>
      <c r="D16" s="31"/>
      <c r="E16" s="385">
        <f>(B16-C16-D16)*800</f>
        <v>0</v>
      </c>
      <c r="F16" s="30">
        <f>'第1回記録会-男子'!AO107</f>
        <v>0</v>
      </c>
      <c r="G16" s="31">
        <f>'第1回記録会-男子'!AP107</f>
        <v>0</v>
      </c>
      <c r="H16" s="31"/>
      <c r="I16" s="385">
        <f>(F16-G16-H16)*800</f>
        <v>0</v>
      </c>
      <c r="J16" s="30">
        <f>'第1回記録会-男子'!AR107</f>
        <v>0</v>
      </c>
      <c r="K16" s="31">
        <f>'第1回記録会-男子'!AS107</f>
        <v>0</v>
      </c>
      <c r="L16" s="31"/>
      <c r="M16" s="385">
        <f>(J16-K16-L16)*500</f>
        <v>0</v>
      </c>
      <c r="N16" s="30">
        <f>'第1回記録会-ﾘﾚｰ'!O19</f>
        <v>0</v>
      </c>
      <c r="O16" s="31"/>
      <c r="P16" s="183">
        <f>(N16-O16)*2000</f>
        <v>0</v>
      </c>
      <c r="Q16" s="386">
        <f>'第1回記録会-男子'!AI105</f>
        <v>0</v>
      </c>
      <c r="R16" s="183">
        <f>Q16*400</f>
        <v>0</v>
      </c>
      <c r="S16" s="560">
        <f>'第1回記録会-男子'!AX107</f>
        <v>0</v>
      </c>
      <c r="T16" s="556">
        <f>S16*100</f>
        <v>0</v>
      </c>
      <c r="U16" s="900" t="str">
        <f>IF(ISBLANK($U$6),"団体区分を選択",E16+I16+M16+P16+R16+T16)</f>
        <v>団体区分を選択</v>
      </c>
      <c r="V16" s="901"/>
      <c r="AU16" s="182">
        <f>U$33</f>
        <v>0</v>
      </c>
      <c r="AV16" s="589" t="str">
        <f>IF(AV$11="",ASC(C$9),ASC($C$9)&amp;"-"&amp;AV$11)</f>
        <v/>
      </c>
      <c r="AW16" s="489" t="str">
        <f>IF(AW$11="",ASC(C$8),ASC($C$8)&amp;"-"&amp;AW$11)</f>
        <v/>
      </c>
      <c r="AX16" s="490" t="s">
        <v>370</v>
      </c>
      <c r="AY16" s="491">
        <f>B16</f>
        <v>0</v>
      </c>
      <c r="AZ16" s="492">
        <f>C16</f>
        <v>0</v>
      </c>
      <c r="BA16" s="492"/>
      <c r="BB16" s="491">
        <f>F16</f>
        <v>0</v>
      </c>
      <c r="BC16" s="492">
        <f>G16</f>
        <v>0</v>
      </c>
      <c r="BD16" s="493"/>
      <c r="BE16" s="494">
        <f>J16</f>
        <v>0</v>
      </c>
      <c r="BF16" s="492">
        <f>K16</f>
        <v>0</v>
      </c>
      <c r="BG16" s="492">
        <f>L16</f>
        <v>0</v>
      </c>
      <c r="BH16" s="491">
        <f>N16</f>
        <v>0</v>
      </c>
      <c r="BI16" s="492"/>
      <c r="BJ16" s="491">
        <f>B17</f>
        <v>0</v>
      </c>
      <c r="BK16" s="492">
        <f>C17</f>
        <v>0</v>
      </c>
      <c r="BL16" s="492"/>
      <c r="BM16" s="491">
        <f>F17</f>
        <v>0</v>
      </c>
      <c r="BN16" s="492">
        <f>G17</f>
        <v>0</v>
      </c>
      <c r="BO16" s="495"/>
      <c r="BP16" s="491">
        <f>J17</f>
        <v>0</v>
      </c>
      <c r="BQ16" s="492">
        <f>K17</f>
        <v>0</v>
      </c>
      <c r="BR16" s="493"/>
      <c r="BS16" s="491">
        <f>N17</f>
        <v>0</v>
      </c>
      <c r="BT16" s="495">
        <f>AB16</f>
        <v>0</v>
      </c>
      <c r="BU16" s="491">
        <f>Q16</f>
        <v>0</v>
      </c>
      <c r="BV16" s="580">
        <f>Q17</f>
        <v>0</v>
      </c>
      <c r="BW16" s="590">
        <f>S16</f>
        <v>0</v>
      </c>
      <c r="BX16" s="591">
        <f>S17</f>
        <v>0</v>
      </c>
      <c r="BY16" s="592">
        <f>S24</f>
        <v>0</v>
      </c>
      <c r="BZ16" s="593">
        <f>S25</f>
        <v>0</v>
      </c>
      <c r="CA16" s="584" t="str">
        <f>R30</f>
        <v>団体区分を選択</v>
      </c>
    </row>
    <row r="17" spans="1:47" ht="18" customHeight="1" x14ac:dyDescent="0.15">
      <c r="A17" s="545" t="s">
        <v>421</v>
      </c>
      <c r="B17" s="546">
        <f>'第1回記録会-女子'!AL107</f>
        <v>0</v>
      </c>
      <c r="C17" s="547">
        <f>'第1回記録会-女子'!AM107</f>
        <v>0</v>
      </c>
      <c r="D17" s="547"/>
      <c r="E17" s="548">
        <f>(B17-C17-D17)*800</f>
        <v>0</v>
      </c>
      <c r="F17" s="546">
        <f>'第1回記録会-女子'!AO107</f>
        <v>0</v>
      </c>
      <c r="G17" s="547">
        <f>'第1回記録会-女子'!AP107</f>
        <v>0</v>
      </c>
      <c r="H17" s="547"/>
      <c r="I17" s="548">
        <f>(F17-G17-H17)*800</f>
        <v>0</v>
      </c>
      <c r="J17" s="546">
        <f>'第1回記録会-女子'!AR107</f>
        <v>0</v>
      </c>
      <c r="K17" s="547">
        <f>'第1回記録会-女子'!AS107</f>
        <v>0</v>
      </c>
      <c r="L17" s="547"/>
      <c r="M17" s="548">
        <f>(J17-K17-L17)*500</f>
        <v>0</v>
      </c>
      <c r="N17" s="546">
        <f>'第1回記録会-ﾘﾚｰ'!O34</f>
        <v>0</v>
      </c>
      <c r="O17" s="547"/>
      <c r="P17" s="549">
        <f>(N17-O17)*2000</f>
        <v>0</v>
      </c>
      <c r="Q17" s="550">
        <f>'第1回記録会-女子'!AI105</f>
        <v>0</v>
      </c>
      <c r="R17" s="549">
        <f>Q17*400</f>
        <v>0</v>
      </c>
      <c r="S17" s="561">
        <f>'第1回記録会-女子'!AX107</f>
        <v>0</v>
      </c>
      <c r="T17" s="557">
        <f>S17*100</f>
        <v>0</v>
      </c>
      <c r="U17" s="896" t="str">
        <f>IF(ISBLANK($U$6),"団体区分を選択",E17+I17+M17+P17+R17+T17)</f>
        <v>団体区分を選択</v>
      </c>
      <c r="V17" s="897"/>
    </row>
    <row r="18" spans="1:47" ht="18" customHeight="1" thickBot="1" x14ac:dyDescent="0.2">
      <c r="A18" s="387" t="s">
        <v>148</v>
      </c>
      <c r="B18" s="388">
        <f>SUM(B16:B17)</f>
        <v>0</v>
      </c>
      <c r="C18" s="389">
        <f t="shared" ref="C18:V18" si="0">SUM(C16:C17)</f>
        <v>0</v>
      </c>
      <c r="D18" s="389">
        <f t="shared" si="0"/>
        <v>0</v>
      </c>
      <c r="E18" s="390">
        <f t="shared" si="0"/>
        <v>0</v>
      </c>
      <c r="F18" s="388">
        <f t="shared" si="0"/>
        <v>0</v>
      </c>
      <c r="G18" s="389">
        <f t="shared" si="0"/>
        <v>0</v>
      </c>
      <c r="H18" s="389">
        <f t="shared" si="0"/>
        <v>0</v>
      </c>
      <c r="I18" s="390">
        <f t="shared" si="0"/>
        <v>0</v>
      </c>
      <c r="J18" s="388">
        <f t="shared" si="0"/>
        <v>0</v>
      </c>
      <c r="K18" s="389">
        <f t="shared" si="0"/>
        <v>0</v>
      </c>
      <c r="L18" s="389">
        <f t="shared" si="0"/>
        <v>0</v>
      </c>
      <c r="M18" s="390">
        <f t="shared" si="0"/>
        <v>0</v>
      </c>
      <c r="N18" s="388">
        <f t="shared" si="0"/>
        <v>0</v>
      </c>
      <c r="O18" s="389">
        <f t="shared" si="0"/>
        <v>0</v>
      </c>
      <c r="P18" s="391">
        <f t="shared" si="0"/>
        <v>0</v>
      </c>
      <c r="Q18" s="392">
        <f t="shared" si="0"/>
        <v>0</v>
      </c>
      <c r="R18" s="391">
        <f t="shared" si="0"/>
        <v>0</v>
      </c>
      <c r="S18" s="562">
        <f t="shared" si="0"/>
        <v>0</v>
      </c>
      <c r="T18" s="558">
        <f t="shared" si="0"/>
        <v>0</v>
      </c>
      <c r="U18" s="898" t="str">
        <f>IF(ISBLANK($U$6),"団体区分を選択",SUM(U16:U17))</f>
        <v>団体区分を選択</v>
      </c>
      <c r="V18" s="899">
        <f t="shared" si="0"/>
        <v>0</v>
      </c>
      <c r="AU18" s="73"/>
    </row>
    <row r="19" spans="1:47" x14ac:dyDescent="0.15">
      <c r="A19" s="13"/>
      <c r="B19" s="13"/>
      <c r="C19" s="13"/>
      <c r="D19" s="13"/>
      <c r="E19" s="13"/>
      <c r="F19" s="13"/>
      <c r="G19" s="13"/>
      <c r="H19" s="13"/>
      <c r="I19" s="13"/>
      <c r="J19" s="13"/>
      <c r="K19" s="13"/>
      <c r="L19" s="13"/>
      <c r="M19" s="13"/>
      <c r="N19" s="13"/>
      <c r="O19" s="13"/>
      <c r="P19" s="13"/>
      <c r="Q19" s="13"/>
      <c r="R19" s="13"/>
      <c r="S19" s="32"/>
      <c r="T19" s="32"/>
      <c r="U19" s="13"/>
      <c r="V19" s="276"/>
      <c r="W19" s="396"/>
      <c r="X19" s="396"/>
      <c r="Y19" s="396"/>
      <c r="Z19" s="396"/>
      <c r="AA19" s="396"/>
      <c r="AB19" s="396"/>
    </row>
    <row r="20" spans="1:47" x14ac:dyDescent="0.15">
      <c r="A20" s="32"/>
      <c r="B20" s="32"/>
      <c r="C20" s="32"/>
      <c r="D20" s="32"/>
      <c r="E20" s="32"/>
      <c r="F20" s="32"/>
      <c r="G20" s="32"/>
      <c r="H20" s="32"/>
      <c r="I20" s="32"/>
      <c r="J20" s="32"/>
      <c r="K20" s="32"/>
      <c r="L20" s="32"/>
      <c r="M20" s="32"/>
      <c r="N20" s="32"/>
      <c r="O20" s="32"/>
      <c r="P20" s="32"/>
      <c r="Q20" s="32"/>
      <c r="R20" s="32"/>
      <c r="S20" s="32"/>
      <c r="T20" s="32"/>
      <c r="U20" s="32"/>
      <c r="V20" s="276"/>
      <c r="W20" s="396"/>
      <c r="X20" s="396"/>
      <c r="Y20" s="396"/>
      <c r="Z20" s="396"/>
      <c r="AA20" s="396"/>
      <c r="AB20" s="396"/>
    </row>
    <row r="21" spans="1:47" ht="14.25" thickBot="1" x14ac:dyDescent="0.2">
      <c r="A21" s="32"/>
      <c r="B21" s="32"/>
      <c r="C21" s="32"/>
      <c r="D21" s="32"/>
      <c r="E21" s="32"/>
      <c r="F21" s="32"/>
      <c r="G21" s="32"/>
      <c r="H21" s="32"/>
      <c r="I21" s="32"/>
      <c r="J21" s="32"/>
      <c r="K21" s="32"/>
      <c r="L21" s="32"/>
      <c r="M21" s="32"/>
      <c r="N21" s="32"/>
      <c r="O21" s="32"/>
      <c r="P21" s="32"/>
      <c r="Q21" s="32"/>
      <c r="R21" s="32"/>
      <c r="S21" s="32"/>
      <c r="T21" s="32"/>
      <c r="U21" s="32"/>
      <c r="V21" s="276"/>
      <c r="W21" s="396"/>
      <c r="X21" s="396"/>
      <c r="Y21" s="396"/>
      <c r="Z21" s="396"/>
      <c r="AA21" s="396"/>
      <c r="AB21" s="396"/>
    </row>
    <row r="22" spans="1:47" ht="24" customHeight="1" thickTop="1" thickBot="1" x14ac:dyDescent="0.2">
      <c r="A22" s="32"/>
      <c r="B22" s="32"/>
      <c r="C22" s="773" t="s">
        <v>752</v>
      </c>
      <c r="D22" s="774"/>
      <c r="E22" s="774"/>
      <c r="F22" s="774"/>
      <c r="G22" s="774"/>
      <c r="H22" s="774"/>
      <c r="I22" s="774"/>
      <c r="J22" s="774"/>
      <c r="K22" s="774"/>
      <c r="L22" s="774"/>
      <c r="M22" s="774"/>
      <c r="N22" s="774"/>
      <c r="O22" s="775"/>
      <c r="Q22" s="782" t="s">
        <v>751</v>
      </c>
      <c r="R22" s="783"/>
      <c r="S22" s="783"/>
      <c r="T22" s="783"/>
      <c r="U22" s="783"/>
      <c r="V22" s="784"/>
      <c r="W22" s="396"/>
      <c r="X22" s="396"/>
      <c r="Y22" s="396"/>
      <c r="Z22" s="396"/>
      <c r="AA22" s="396"/>
      <c r="AB22" s="396"/>
    </row>
    <row r="23" spans="1:47" ht="24" customHeight="1" x14ac:dyDescent="0.15">
      <c r="A23" s="32"/>
      <c r="B23" s="32"/>
      <c r="C23" s="776"/>
      <c r="D23" s="777"/>
      <c r="E23" s="777"/>
      <c r="F23" s="777"/>
      <c r="G23" s="777"/>
      <c r="H23" s="777"/>
      <c r="I23" s="777"/>
      <c r="J23" s="777"/>
      <c r="K23" s="777"/>
      <c r="L23" s="777"/>
      <c r="M23" s="777"/>
      <c r="N23" s="777"/>
      <c r="O23" s="778"/>
      <c r="Q23" s="785"/>
      <c r="R23" s="786"/>
      <c r="S23" s="786" t="s">
        <v>144</v>
      </c>
      <c r="T23" s="786"/>
      <c r="U23" s="892" t="s">
        <v>750</v>
      </c>
      <c r="V23" s="893"/>
      <c r="W23" s="396"/>
      <c r="X23" s="396"/>
      <c r="Y23" s="396"/>
      <c r="Z23" s="396"/>
      <c r="AA23" s="396"/>
      <c r="AB23" s="396"/>
    </row>
    <row r="24" spans="1:47" ht="18" customHeight="1" x14ac:dyDescent="0.15">
      <c r="A24" s="32"/>
      <c r="B24" s="32"/>
      <c r="C24" s="776"/>
      <c r="D24" s="777"/>
      <c r="E24" s="777"/>
      <c r="F24" s="777"/>
      <c r="G24" s="777"/>
      <c r="H24" s="777"/>
      <c r="I24" s="777"/>
      <c r="J24" s="777"/>
      <c r="K24" s="777"/>
      <c r="L24" s="777"/>
      <c r="M24" s="777"/>
      <c r="N24" s="777"/>
      <c r="O24" s="778"/>
      <c r="Q24" s="787" t="s">
        <v>420</v>
      </c>
      <c r="R24" s="788"/>
      <c r="S24" s="891"/>
      <c r="T24" s="891"/>
      <c r="U24" s="894" t="str">
        <f>IF(ISBLANK($U$6),"団体区分を選択",IF($U$6&lt;&gt;"大学",0,S24*100))</f>
        <v>団体区分を選択</v>
      </c>
      <c r="V24" s="895"/>
      <c r="W24" s="396"/>
      <c r="X24" s="396"/>
      <c r="Y24" s="396"/>
      <c r="Z24" s="396"/>
      <c r="AA24" s="396"/>
      <c r="AB24" s="396"/>
    </row>
    <row r="25" spans="1:47" ht="18" customHeight="1" x14ac:dyDescent="0.15">
      <c r="A25" s="32"/>
      <c r="B25" s="32"/>
      <c r="C25" s="776"/>
      <c r="D25" s="777"/>
      <c r="E25" s="777"/>
      <c r="F25" s="777"/>
      <c r="G25" s="777"/>
      <c r="H25" s="777"/>
      <c r="I25" s="777"/>
      <c r="J25" s="777"/>
      <c r="K25" s="777"/>
      <c r="L25" s="777"/>
      <c r="M25" s="777"/>
      <c r="N25" s="777"/>
      <c r="O25" s="778"/>
      <c r="Q25" s="787" t="s">
        <v>421</v>
      </c>
      <c r="R25" s="788"/>
      <c r="S25" s="891"/>
      <c r="T25" s="891"/>
      <c r="U25" s="894" t="str">
        <f>IF(ISBLANK($U$6),"団体区分を選択",IF($U$6&lt;&gt;"大学",0,S25*100))</f>
        <v>団体区分を選択</v>
      </c>
      <c r="V25" s="895"/>
      <c r="W25" s="396"/>
      <c r="X25" s="396"/>
      <c r="Y25" s="396"/>
      <c r="Z25" s="396"/>
      <c r="AA25" s="396"/>
      <c r="AB25" s="396"/>
    </row>
    <row r="26" spans="1:47" ht="18" customHeight="1" thickBot="1" x14ac:dyDescent="0.2">
      <c r="A26" s="32"/>
      <c r="B26" s="32"/>
      <c r="C26" s="779"/>
      <c r="D26" s="780"/>
      <c r="E26" s="780"/>
      <c r="F26" s="780"/>
      <c r="G26" s="780"/>
      <c r="H26" s="780"/>
      <c r="I26" s="780"/>
      <c r="J26" s="780"/>
      <c r="K26" s="780"/>
      <c r="L26" s="780"/>
      <c r="M26" s="780"/>
      <c r="N26" s="780"/>
      <c r="O26" s="781"/>
      <c r="Q26" s="789" t="s">
        <v>148</v>
      </c>
      <c r="R26" s="790"/>
      <c r="S26" s="873">
        <f>SUM(S24:T25)</f>
        <v>0</v>
      </c>
      <c r="T26" s="873"/>
      <c r="U26" s="874" t="str">
        <f>IF(ISBLANK($U$6),"団体区分を選択",IF($U$6&lt;&gt;"大学",0,SUM(U24:U25)))</f>
        <v>団体区分を選択</v>
      </c>
      <c r="V26" s="875">
        <f t="shared" ref="V26" si="1">SUM(V24:V25)</f>
        <v>0</v>
      </c>
      <c r="W26" s="396"/>
      <c r="X26" s="396"/>
      <c r="Y26" s="396"/>
      <c r="Z26" s="396"/>
      <c r="AA26" s="396"/>
      <c r="AB26" s="396"/>
    </row>
    <row r="27" spans="1:47" ht="14.25" thickTop="1" x14ac:dyDescent="0.15">
      <c r="A27" s="32"/>
      <c r="B27" s="32"/>
      <c r="C27" s="32"/>
      <c r="D27" s="32"/>
      <c r="E27" s="32"/>
      <c r="F27" s="32"/>
      <c r="G27" s="32"/>
      <c r="H27" s="32"/>
      <c r="I27" s="32"/>
      <c r="J27" s="32"/>
      <c r="K27" s="32"/>
      <c r="L27" s="32"/>
      <c r="M27" s="32"/>
      <c r="N27" s="32"/>
      <c r="O27" s="32"/>
      <c r="P27" s="32"/>
      <c r="Q27" s="32"/>
      <c r="R27" s="32"/>
      <c r="S27" s="32"/>
      <c r="T27" s="32"/>
      <c r="U27" s="32"/>
      <c r="V27" s="276"/>
      <c r="W27" s="396"/>
      <c r="X27" s="396"/>
      <c r="Y27" s="396"/>
      <c r="Z27" s="396"/>
      <c r="AA27" s="396"/>
      <c r="AB27" s="396"/>
    </row>
    <row r="28" spans="1:47" x14ac:dyDescent="0.15">
      <c r="A28" s="32"/>
      <c r="B28" s="32"/>
      <c r="C28" s="32"/>
      <c r="D28" s="32"/>
      <c r="E28" s="32"/>
      <c r="F28" s="32"/>
      <c r="G28" s="32"/>
      <c r="H28" s="32"/>
      <c r="I28" s="32"/>
      <c r="J28" s="32"/>
      <c r="K28" s="32"/>
      <c r="L28" s="32"/>
      <c r="M28" s="32"/>
      <c r="N28" s="32"/>
      <c r="O28" s="32"/>
      <c r="P28" s="32"/>
      <c r="Q28" s="32"/>
      <c r="R28" s="32"/>
      <c r="S28" s="32"/>
      <c r="T28" s="32"/>
      <c r="U28" s="32"/>
      <c r="V28" s="276"/>
      <c r="W28" s="396"/>
      <c r="X28" s="396"/>
      <c r="Y28" s="396"/>
      <c r="Z28" s="396"/>
      <c r="AA28" s="396"/>
      <c r="AB28" s="396"/>
    </row>
    <row r="29" spans="1:47" ht="18" customHeight="1" thickBot="1" x14ac:dyDescent="0.2">
      <c r="A29" s="13"/>
      <c r="B29" s="13"/>
      <c r="C29" s="13"/>
      <c r="D29" s="13"/>
      <c r="E29" s="13"/>
      <c r="F29" s="13"/>
      <c r="G29" s="13"/>
      <c r="H29" s="13"/>
      <c r="I29" s="13"/>
      <c r="J29" s="13"/>
      <c r="K29" s="13"/>
      <c r="L29" s="13"/>
      <c r="M29" s="13"/>
      <c r="N29" s="13"/>
      <c r="O29" s="13"/>
      <c r="P29" s="13"/>
      <c r="Q29" s="13"/>
      <c r="R29" s="13"/>
      <c r="S29" s="32"/>
      <c r="T29" s="32"/>
      <c r="U29" s="13"/>
      <c r="V29" s="13"/>
    </row>
    <row r="30" spans="1:47" ht="32.1" customHeight="1" thickBot="1" x14ac:dyDescent="0.2">
      <c r="A30" s="13"/>
      <c r="B30" s="13"/>
      <c r="C30" s="13"/>
      <c r="D30" s="13"/>
      <c r="E30" s="13"/>
      <c r="F30" s="13"/>
      <c r="G30" s="13"/>
      <c r="H30" s="13"/>
      <c r="I30" s="13"/>
      <c r="J30" s="13"/>
      <c r="K30" s="13"/>
      <c r="L30" s="13"/>
      <c r="M30" s="13"/>
      <c r="N30" s="886" t="s">
        <v>149</v>
      </c>
      <c r="O30" s="887"/>
      <c r="P30" s="887"/>
      <c r="Q30" s="888"/>
      <c r="R30" s="883" t="str">
        <f>IF(ISBLANK(U6),"団体区分を選択",SUM(U18,U26))</f>
        <v>団体区分を選択</v>
      </c>
      <c r="S30" s="884"/>
      <c r="T30" s="884"/>
      <c r="U30" s="884"/>
      <c r="V30" s="885"/>
      <c r="AU30" s="73"/>
    </row>
    <row r="31" spans="1:47" ht="18" customHeight="1" x14ac:dyDescent="0.15">
      <c r="A31" s="216" t="s">
        <v>299</v>
      </c>
      <c r="B31" s="13"/>
      <c r="C31" s="13"/>
      <c r="D31" s="13"/>
      <c r="E31" s="29" t="s">
        <v>150</v>
      </c>
      <c r="F31" s="309"/>
      <c r="G31" s="309"/>
      <c r="H31" s="397" t="s">
        <v>422</v>
      </c>
      <c r="I31" s="309"/>
      <c r="J31" s="397" t="s">
        <v>423</v>
      </c>
      <c r="K31" s="224"/>
      <c r="L31" s="224"/>
      <c r="M31" s="224"/>
      <c r="N31" s="224"/>
      <c r="O31" s="224"/>
      <c r="P31" s="224"/>
      <c r="Q31" s="224"/>
      <c r="R31" s="224"/>
      <c r="S31" s="224"/>
      <c r="T31" s="224"/>
      <c r="U31" s="13"/>
      <c r="V31" s="13"/>
    </row>
    <row r="32" spans="1:47" ht="18" customHeight="1" thickBot="1" x14ac:dyDescent="0.2">
      <c r="A32" s="216"/>
      <c r="C32" s="224"/>
      <c r="D32" s="14" t="s">
        <v>302</v>
      </c>
      <c r="E32" s="372"/>
      <c r="F32" s="372"/>
      <c r="G32" s="372"/>
      <c r="H32" s="372"/>
      <c r="I32" s="372"/>
      <c r="J32" s="372"/>
      <c r="K32" s="372"/>
      <c r="L32" s="372"/>
      <c r="M32" s="372"/>
      <c r="N32" s="372"/>
      <c r="O32" s="372"/>
      <c r="P32" s="372"/>
      <c r="Q32" s="224" t="s">
        <v>303</v>
      </c>
      <c r="R32" s="224"/>
      <c r="S32" s="224"/>
      <c r="T32" s="224"/>
      <c r="U32" s="32"/>
      <c r="V32" s="32"/>
    </row>
    <row r="33" spans="1:22" ht="18" customHeight="1" x14ac:dyDescent="0.15">
      <c r="A33" s="13"/>
      <c r="B33" s="13"/>
      <c r="C33" s="13"/>
      <c r="D33" s="13" t="s">
        <v>151</v>
      </c>
      <c r="E33" s="13"/>
      <c r="F33" s="13"/>
      <c r="G33" s="13"/>
      <c r="H33" s="13"/>
      <c r="I33" s="13"/>
      <c r="J33" s="13"/>
      <c r="K33" s="13"/>
      <c r="L33" s="13"/>
      <c r="M33" s="13"/>
      <c r="N33" s="13"/>
      <c r="O33" s="13"/>
      <c r="Q33" s="13"/>
      <c r="R33" s="853" t="s">
        <v>272</v>
      </c>
      <c r="S33" s="854"/>
      <c r="T33" s="859"/>
      <c r="U33" s="860"/>
      <c r="V33" s="861"/>
    </row>
    <row r="34" spans="1:22" ht="18" customHeight="1" x14ac:dyDescent="0.15">
      <c r="A34" s="13"/>
      <c r="B34" s="13"/>
      <c r="C34" s="13"/>
      <c r="D34" s="13" t="s">
        <v>581</v>
      </c>
      <c r="E34" s="13"/>
      <c r="F34" s="13"/>
      <c r="G34" s="13"/>
      <c r="H34" s="13"/>
      <c r="I34" s="13"/>
      <c r="J34" s="13"/>
      <c r="K34" s="13"/>
      <c r="L34" s="13" t="s">
        <v>582</v>
      </c>
      <c r="M34" s="13"/>
      <c r="N34" s="13"/>
      <c r="O34" s="13"/>
      <c r="Q34" s="13"/>
      <c r="R34" s="855"/>
      <c r="S34" s="856"/>
      <c r="T34" s="862"/>
      <c r="U34" s="863"/>
      <c r="V34" s="864"/>
    </row>
    <row r="35" spans="1:22" ht="18" customHeight="1" thickBot="1" x14ac:dyDescent="0.2">
      <c r="A35" s="13"/>
      <c r="B35" s="13"/>
      <c r="C35" s="13"/>
      <c r="D35" s="13"/>
      <c r="E35" s="13"/>
      <c r="F35" s="13" t="s">
        <v>367</v>
      </c>
      <c r="G35" s="13"/>
      <c r="H35" s="13"/>
      <c r="I35" s="13"/>
      <c r="J35" s="13"/>
      <c r="K35" s="13"/>
      <c r="N35" s="13"/>
      <c r="O35" s="13"/>
      <c r="Q35" s="13"/>
      <c r="R35" s="857"/>
      <c r="S35" s="858"/>
      <c r="T35" s="865"/>
      <c r="U35" s="866"/>
      <c r="V35" s="867"/>
    </row>
  </sheetData>
  <sheetProtection algorithmName="SHA-512" hashValue="0qFL6SS7MB+KJOGXhq7kd4LGFBNPLzZ1htMM/6wzZpDPDTvEG0z7qwU6gvD7cQCbpazTKZoB2qU0X9uJS5UqWg==" saltValue="3GuczmcH30fHWhPaUSChdg==" spinCount="100000" sheet="1" objects="1" scenarios="1"/>
  <mergeCells count="79">
    <mergeCell ref="BY13:BZ13"/>
    <mergeCell ref="S23:T23"/>
    <mergeCell ref="S24:T24"/>
    <mergeCell ref="S25:T25"/>
    <mergeCell ref="U23:V23"/>
    <mergeCell ref="U24:V24"/>
    <mergeCell ref="U25:V25"/>
    <mergeCell ref="BB14:BD14"/>
    <mergeCell ref="BE14:BG14"/>
    <mergeCell ref="BH14:BI14"/>
    <mergeCell ref="U17:V17"/>
    <mergeCell ref="U18:V18"/>
    <mergeCell ref="AY13:BI13"/>
    <mergeCell ref="AY14:BA14"/>
    <mergeCell ref="U16:V16"/>
    <mergeCell ref="U15:V15"/>
    <mergeCell ref="R33:S35"/>
    <mergeCell ref="T33:V35"/>
    <mergeCell ref="AN6:AQ6"/>
    <mergeCell ref="BU13:BV13"/>
    <mergeCell ref="BW13:BX13"/>
    <mergeCell ref="S26:T26"/>
    <mergeCell ref="U26:V26"/>
    <mergeCell ref="Q13:R14"/>
    <mergeCell ref="S13:T14"/>
    <mergeCell ref="R30:V30"/>
    <mergeCell ref="N30:Q30"/>
    <mergeCell ref="BJ13:BT13"/>
    <mergeCell ref="BJ14:BL14"/>
    <mergeCell ref="BM14:BO14"/>
    <mergeCell ref="BP14:BR14"/>
    <mergeCell ref="BS14:BT14"/>
    <mergeCell ref="A4:B5"/>
    <mergeCell ref="A6:B6"/>
    <mergeCell ref="A8:B8"/>
    <mergeCell ref="A7:B7"/>
    <mergeCell ref="C6:I6"/>
    <mergeCell ref="C7:I7"/>
    <mergeCell ref="C8:I8"/>
    <mergeCell ref="C4:T5"/>
    <mergeCell ref="Z4:AO5"/>
    <mergeCell ref="AR5:AS5"/>
    <mergeCell ref="Z8:AF8"/>
    <mergeCell ref="AM8:AS8"/>
    <mergeCell ref="X9:Y9"/>
    <mergeCell ref="AG6:AM6"/>
    <mergeCell ref="AR6:AS6"/>
    <mergeCell ref="AG7:AL7"/>
    <mergeCell ref="AM7:AS7"/>
    <mergeCell ref="X6:Y6"/>
    <mergeCell ref="Z6:AF6"/>
    <mergeCell ref="X7:Y7"/>
    <mergeCell ref="Z7:AF7"/>
    <mergeCell ref="Z9:AF9"/>
    <mergeCell ref="AG9:AS9"/>
    <mergeCell ref="X8:Y8"/>
    <mergeCell ref="A12:V12"/>
    <mergeCell ref="A9:B9"/>
    <mergeCell ref="B14:E14"/>
    <mergeCell ref="F14:I14"/>
    <mergeCell ref="J14:M14"/>
    <mergeCell ref="N14:P14"/>
    <mergeCell ref="C9:I9"/>
    <mergeCell ref="J9:V9"/>
    <mergeCell ref="B13:P13"/>
    <mergeCell ref="C22:O26"/>
    <mergeCell ref="Q22:V22"/>
    <mergeCell ref="Q23:R23"/>
    <mergeCell ref="Q24:R24"/>
    <mergeCell ref="Q25:R25"/>
    <mergeCell ref="Q26:R26"/>
    <mergeCell ref="U5:V5"/>
    <mergeCell ref="X4:Y5"/>
    <mergeCell ref="J6:P6"/>
    <mergeCell ref="J7:O7"/>
    <mergeCell ref="P8:V8"/>
    <mergeCell ref="Q6:T6"/>
    <mergeCell ref="P7:V7"/>
    <mergeCell ref="U6:V6"/>
  </mergeCells>
  <phoneticPr fontId="3"/>
  <conditionalFormatting sqref="R30:V30">
    <cfRule type="expression" dxfId="6" priority="11">
      <formula>ISBLANK($U$6)</formula>
    </cfRule>
  </conditionalFormatting>
  <conditionalFormatting sqref="U16:V16">
    <cfRule type="expression" dxfId="5" priority="7">
      <formula>ISBLANK($U$6)</formula>
    </cfRule>
  </conditionalFormatting>
  <conditionalFormatting sqref="U17:V17">
    <cfRule type="expression" dxfId="4" priority="6">
      <formula>ISBLANK($U$6)</formula>
    </cfRule>
  </conditionalFormatting>
  <conditionalFormatting sqref="U18:V18">
    <cfRule type="expression" dxfId="3" priority="5">
      <formula>ISBLANK($U$6)</formula>
    </cfRule>
  </conditionalFormatting>
  <conditionalFormatting sqref="Q6">
    <cfRule type="expression" dxfId="2" priority="4">
      <formula>ISBLANK($U$6)</formula>
    </cfRule>
  </conditionalFormatting>
  <conditionalFormatting sqref="U26:V26">
    <cfRule type="expression" dxfId="1" priority="3">
      <formula>ISBLANK($U$6)</formula>
    </cfRule>
  </conditionalFormatting>
  <conditionalFormatting sqref="U24:V25">
    <cfRule type="expression" dxfId="0" priority="1">
      <formula>ISBLANK($U$6)</formula>
    </cfRule>
  </conditionalFormatting>
  <dataValidations count="1">
    <dataValidation type="list" allowBlank="1" showInputMessage="1" showErrorMessage="1" sqref="AR6:AW6 U6" xr:uid="{00000000-0002-0000-0100-000000000000}">
      <formula1>団体区分</formula1>
    </dataValidation>
  </dataValidations>
  <pageMargins left="0.6692913385826772" right="0.31496062992125984" top="0.78740157480314965" bottom="0.39370078740157483" header="0.31496062992125984" footer="0.31496062992125984"/>
  <pageSetup paperSize="9" scale="86"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Y107"/>
  <sheetViews>
    <sheetView showZeros="0" zoomScale="85" zoomScaleNormal="85" workbookViewId="0">
      <pane xSplit="5" ySplit="4" topLeftCell="F5" activePane="bottomRight" state="frozen"/>
      <selection pane="topRight" activeCell="F1" sqref="F1"/>
      <selection pane="bottomLeft" activeCell="A5" sqref="A5"/>
      <selection pane="bottomRight" activeCell="B5" sqref="B5"/>
    </sheetView>
  </sheetViews>
  <sheetFormatPr defaultRowHeight="13.5" x14ac:dyDescent="0.15"/>
  <cols>
    <col min="1" max="1" width="3.75" customWidth="1"/>
    <col min="2" max="2" width="5.5" customWidth="1"/>
    <col min="3" max="3" width="5.75" customWidth="1"/>
    <col min="9" max="9" width="3.625" customWidth="1"/>
    <col min="11" max="11" width="3.25" customWidth="1"/>
    <col min="12" max="12" width="7" customWidth="1"/>
    <col min="13" max="13" width="5.25" customWidth="1"/>
    <col min="14" max="15" width="2.875" customWidth="1"/>
    <col min="16" max="16" width="3.625" bestFit="1" customWidth="1"/>
    <col min="17" max="17" width="3.625" customWidth="1"/>
    <col min="18" max="18" width="3" customWidth="1"/>
    <col min="19" max="19" width="13.5" customWidth="1"/>
    <col min="20" max="20" width="8.25" customWidth="1"/>
    <col min="21" max="21" width="5" customWidth="1"/>
    <col min="22" max="22" width="3" customWidth="1"/>
    <col min="23" max="23" width="13.5" customWidth="1"/>
    <col min="24" max="24" width="8.25" customWidth="1"/>
    <col min="25" max="25" width="5" customWidth="1"/>
    <col min="26" max="26" width="3" customWidth="1"/>
    <col min="27" max="27" width="13.5" customWidth="1"/>
    <col min="28" max="28" width="8.25" customWidth="1"/>
    <col min="29" max="29" width="5" customWidth="1"/>
    <col min="30" max="30" width="3" customWidth="1"/>
    <col min="31" max="31" width="13.5" customWidth="1"/>
    <col min="32" max="32" width="8.25" customWidth="1"/>
    <col min="33" max="33" width="5" customWidth="1"/>
    <col min="34" max="35" width="3.625" customWidth="1"/>
    <col min="36" max="36" width="5.25" customWidth="1"/>
    <col min="37" max="37" width="3.375" customWidth="1"/>
    <col min="38" max="53" width="3.625" customWidth="1"/>
  </cols>
  <sheetData>
    <row r="1" spans="1:51" ht="24" customHeight="1" thickBot="1" x14ac:dyDescent="0.25">
      <c r="A1" s="57"/>
      <c r="B1" s="64" t="str">
        <f>総括申込!$A$3&amp;"-"&amp;総括申込!$A$12&amp;" - 男子 個人申込一覧表"</f>
        <v>2021年度-第 1回神奈川県記録会 兼 国体選考会 - 男子 個人申込一覧表</v>
      </c>
      <c r="C1" s="58"/>
      <c r="D1" s="57"/>
      <c r="E1" s="33"/>
      <c r="F1" s="33"/>
      <c r="G1" s="32"/>
      <c r="H1" s="32"/>
      <c r="I1" s="32"/>
      <c r="J1" s="32"/>
      <c r="K1" s="32"/>
      <c r="L1" s="32"/>
      <c r="M1" s="32"/>
      <c r="N1" s="34"/>
      <c r="O1" s="34"/>
      <c r="P1" s="34"/>
      <c r="Q1" s="34"/>
      <c r="R1" s="34"/>
      <c r="S1" s="36"/>
      <c r="T1" s="35"/>
      <c r="U1" s="904" t="s">
        <v>260</v>
      </c>
      <c r="V1" s="905"/>
      <c r="W1" s="906">
        <f>総括申込!$C$9</f>
        <v>0</v>
      </c>
      <c r="X1" s="907"/>
      <c r="Y1" s="908"/>
      <c r="Z1" s="90" t="s">
        <v>379</v>
      </c>
      <c r="AA1" s="371">
        <f>総括申込!$T$33</f>
        <v>0</v>
      </c>
      <c r="AG1" s="37" t="s">
        <v>285</v>
      </c>
      <c r="AH1" s="37"/>
      <c r="AI1" s="37"/>
      <c r="AJ1" s="32"/>
      <c r="AK1" s="32"/>
    </row>
    <row r="2" spans="1:51" ht="15.95" customHeight="1" x14ac:dyDescent="0.15">
      <c r="A2" s="93" t="s">
        <v>232</v>
      </c>
      <c r="B2" s="553" t="s">
        <v>725</v>
      </c>
      <c r="C2" s="534" t="s">
        <v>727</v>
      </c>
      <c r="D2" s="913" t="s">
        <v>412</v>
      </c>
      <c r="E2" s="914"/>
      <c r="F2" s="915" t="s">
        <v>704</v>
      </c>
      <c r="G2" s="916"/>
      <c r="H2" s="94" t="s">
        <v>152</v>
      </c>
      <c r="I2" s="95" t="s">
        <v>153</v>
      </c>
      <c r="J2" s="96" t="s">
        <v>154</v>
      </c>
      <c r="K2" s="97" t="s">
        <v>155</v>
      </c>
      <c r="L2" s="98" t="s">
        <v>154</v>
      </c>
      <c r="M2" s="97" t="s">
        <v>156</v>
      </c>
      <c r="N2" s="917" t="s">
        <v>551</v>
      </c>
      <c r="O2" s="571"/>
      <c r="P2" s="911" t="s">
        <v>161</v>
      </c>
      <c r="Q2" s="912"/>
      <c r="R2" s="99"/>
      <c r="S2" s="909" t="s">
        <v>157</v>
      </c>
      <c r="T2" s="909"/>
      <c r="U2" s="910"/>
      <c r="V2" s="100"/>
      <c r="W2" s="909" t="s">
        <v>158</v>
      </c>
      <c r="X2" s="909"/>
      <c r="Y2" s="910"/>
      <c r="Z2" s="100"/>
      <c r="AA2" s="909" t="s">
        <v>159</v>
      </c>
      <c r="AB2" s="909"/>
      <c r="AC2" s="910"/>
      <c r="AD2" s="100"/>
      <c r="AE2" s="909" t="s">
        <v>160</v>
      </c>
      <c r="AF2" s="909"/>
      <c r="AG2" s="910"/>
      <c r="AH2" s="177"/>
      <c r="AI2" s="177"/>
      <c r="AJ2" s="32"/>
      <c r="AK2" s="32"/>
    </row>
    <row r="3" spans="1:51" ht="15.95" customHeight="1" thickBot="1" x14ac:dyDescent="0.2">
      <c r="A3" s="101" t="s">
        <v>233</v>
      </c>
      <c r="B3" s="554" t="s">
        <v>162</v>
      </c>
      <c r="C3" s="535" t="s">
        <v>726</v>
      </c>
      <c r="D3" s="102" t="s">
        <v>413</v>
      </c>
      <c r="E3" s="104" t="s">
        <v>163</v>
      </c>
      <c r="F3" s="530" t="s">
        <v>705</v>
      </c>
      <c r="G3" s="531" t="s">
        <v>706</v>
      </c>
      <c r="H3" s="105" t="s">
        <v>164</v>
      </c>
      <c r="I3" s="106" t="s">
        <v>165</v>
      </c>
      <c r="J3" s="105" t="s">
        <v>166</v>
      </c>
      <c r="K3" s="107" t="s">
        <v>167</v>
      </c>
      <c r="L3" s="108" t="s">
        <v>168</v>
      </c>
      <c r="M3" s="107" t="s">
        <v>169</v>
      </c>
      <c r="N3" s="918"/>
      <c r="O3" s="572"/>
      <c r="P3" s="570">
        <v>4</v>
      </c>
      <c r="Q3" s="114">
        <v>16</v>
      </c>
      <c r="R3" s="109"/>
      <c r="S3" s="110" t="s">
        <v>170</v>
      </c>
      <c r="T3" s="111" t="s">
        <v>171</v>
      </c>
      <c r="U3" s="112" t="s">
        <v>172</v>
      </c>
      <c r="V3" s="109"/>
      <c r="W3" s="113" t="s">
        <v>170</v>
      </c>
      <c r="X3" s="111" t="s">
        <v>171</v>
      </c>
      <c r="Y3" s="112" t="s">
        <v>172</v>
      </c>
      <c r="Z3" s="109"/>
      <c r="AA3" s="113" t="s">
        <v>170</v>
      </c>
      <c r="AB3" s="111" t="s">
        <v>171</v>
      </c>
      <c r="AC3" s="112" t="s">
        <v>172</v>
      </c>
      <c r="AD3" s="109"/>
      <c r="AE3" s="113" t="s">
        <v>170</v>
      </c>
      <c r="AF3" s="111" t="s">
        <v>171</v>
      </c>
      <c r="AG3" s="112" t="s">
        <v>172</v>
      </c>
      <c r="AH3" s="152"/>
      <c r="AI3" s="152"/>
      <c r="AJ3" s="32"/>
      <c r="AK3" s="32" t="s">
        <v>264</v>
      </c>
      <c r="AL3" t="s">
        <v>266</v>
      </c>
      <c r="AM3" t="s">
        <v>264</v>
      </c>
      <c r="AO3" t="s">
        <v>266</v>
      </c>
      <c r="AP3" t="s">
        <v>264</v>
      </c>
      <c r="AR3" t="s">
        <v>266</v>
      </c>
      <c r="AS3" t="s">
        <v>264</v>
      </c>
      <c r="AU3" t="s">
        <v>266</v>
      </c>
      <c r="AV3" t="s">
        <v>264</v>
      </c>
      <c r="AX3" t="s">
        <v>739</v>
      </c>
      <c r="AY3" t="s">
        <v>740</v>
      </c>
    </row>
    <row r="4" spans="1:51" ht="15.95" customHeight="1" thickBot="1" x14ac:dyDescent="0.2">
      <c r="A4" s="115" t="s">
        <v>173</v>
      </c>
      <c r="B4" s="65" t="s">
        <v>186</v>
      </c>
      <c r="C4" s="65">
        <v>1234</v>
      </c>
      <c r="D4" s="41" t="s">
        <v>1</v>
      </c>
      <c r="E4" s="376" t="s">
        <v>715</v>
      </c>
      <c r="F4" s="532" t="s">
        <v>707</v>
      </c>
      <c r="G4" s="533" t="s">
        <v>708</v>
      </c>
      <c r="H4" s="50" t="s">
        <v>174</v>
      </c>
      <c r="I4" s="49" t="s">
        <v>175</v>
      </c>
      <c r="J4" s="50" t="s">
        <v>176</v>
      </c>
      <c r="K4" s="51"/>
      <c r="L4" s="51" t="s">
        <v>1</v>
      </c>
      <c r="M4" s="51" t="s">
        <v>5</v>
      </c>
      <c r="N4" s="43" t="s">
        <v>261</v>
      </c>
      <c r="O4" s="573"/>
      <c r="P4" s="565" t="s">
        <v>58</v>
      </c>
      <c r="Q4" s="43" t="s">
        <v>58</v>
      </c>
      <c r="R4" s="59"/>
      <c r="S4" s="44" t="s">
        <v>4</v>
      </c>
      <c r="T4" s="173" t="s">
        <v>177</v>
      </c>
      <c r="U4" s="46" t="s">
        <v>178</v>
      </c>
      <c r="V4" s="52"/>
      <c r="W4" s="47" t="s">
        <v>9</v>
      </c>
      <c r="X4" s="173" t="s">
        <v>179</v>
      </c>
      <c r="Y4" s="46" t="s">
        <v>180</v>
      </c>
      <c r="Z4" s="52"/>
      <c r="AA4" s="47" t="s">
        <v>181</v>
      </c>
      <c r="AB4" s="173" t="s">
        <v>182</v>
      </c>
      <c r="AC4" s="46" t="s">
        <v>183</v>
      </c>
      <c r="AD4" s="116"/>
      <c r="AE4" s="47" t="s">
        <v>184</v>
      </c>
      <c r="AF4" s="173" t="s">
        <v>185</v>
      </c>
      <c r="AG4" s="46" t="s">
        <v>544</v>
      </c>
      <c r="AH4" s="178"/>
      <c r="AI4" s="178" t="s">
        <v>270</v>
      </c>
      <c r="AJ4" s="32"/>
      <c r="AK4" s="32" t="s">
        <v>265</v>
      </c>
      <c r="AL4" s="91">
        <v>1</v>
      </c>
      <c r="AM4" s="91">
        <v>1</v>
      </c>
      <c r="AO4" s="91">
        <v>2</v>
      </c>
      <c r="AP4" s="91">
        <v>2</v>
      </c>
      <c r="AR4" s="91">
        <v>3</v>
      </c>
      <c r="AS4" s="91">
        <v>3</v>
      </c>
      <c r="AU4" s="91">
        <v>4</v>
      </c>
      <c r="AV4" s="91">
        <v>4</v>
      </c>
    </row>
    <row r="5" spans="1:51" ht="15.95" customHeight="1" x14ac:dyDescent="0.15">
      <c r="A5" s="117">
        <v>1</v>
      </c>
      <c r="B5" s="122"/>
      <c r="C5" s="345"/>
      <c r="D5" s="124"/>
      <c r="E5" s="377"/>
      <c r="F5" s="126"/>
      <c r="G5" s="127"/>
      <c r="H5" s="128"/>
      <c r="I5" s="129"/>
      <c r="J5" s="128"/>
      <c r="K5" s="130"/>
      <c r="L5" s="130" t="s">
        <v>1</v>
      </c>
      <c r="M5" s="130"/>
      <c r="N5" s="43" t="s">
        <v>261</v>
      </c>
      <c r="O5" s="573"/>
      <c r="P5" s="566"/>
      <c r="Q5" s="146"/>
      <c r="R5" s="59"/>
      <c r="S5" s="138"/>
      <c r="T5" s="171"/>
      <c r="U5" s="140"/>
      <c r="V5" s="52"/>
      <c r="W5" s="144"/>
      <c r="X5" s="171"/>
      <c r="Y5" s="140"/>
      <c r="Z5" s="52"/>
      <c r="AA5" s="144"/>
      <c r="AB5" s="171"/>
      <c r="AC5" s="140"/>
      <c r="AD5" s="52"/>
      <c r="AE5" s="144"/>
      <c r="AF5" s="171"/>
      <c r="AG5" s="140"/>
      <c r="AI5">
        <f t="shared" ref="AI5:AI36" si="0">IF(B5="",0,1)</f>
        <v>0</v>
      </c>
      <c r="AJ5" s="32"/>
      <c r="AK5" s="32">
        <f t="shared" ref="AK5:AK36" si="1">IF(K5="",0,1)</f>
        <v>0</v>
      </c>
      <c r="AL5">
        <f t="shared" ref="AL5:AL36" si="2">IF(S5="",0,1)</f>
        <v>0</v>
      </c>
      <c r="AM5">
        <f>AL5*AK5</f>
        <v>0</v>
      </c>
      <c r="AO5">
        <f t="shared" ref="AO5:AO36" si="3">IF(W5="",0,1)</f>
        <v>0</v>
      </c>
      <c r="AP5">
        <f>AO5*AK5</f>
        <v>0</v>
      </c>
      <c r="AR5">
        <f t="shared" ref="AR5:AR36" si="4">IF(AA5="",0,1)</f>
        <v>0</v>
      </c>
      <c r="AS5">
        <f>AK5*AR5</f>
        <v>0</v>
      </c>
      <c r="AU5">
        <f t="shared" ref="AU5:AU36" si="5">IF(AE5="",0,1)</f>
        <v>0</v>
      </c>
      <c r="AV5">
        <f>AU5*AK5</f>
        <v>0</v>
      </c>
      <c r="AX5">
        <f>IF(AND(D5&lt;&gt;"",E5&lt;&gt;"",K5=""),1,0)</f>
        <v>0</v>
      </c>
    </row>
    <row r="6" spans="1:51" ht="15.95" customHeight="1" x14ac:dyDescent="0.15">
      <c r="A6" s="118">
        <v>2</v>
      </c>
      <c r="B6" s="123"/>
      <c r="C6" s="346"/>
      <c r="D6" s="131"/>
      <c r="E6" s="378"/>
      <c r="F6" s="133"/>
      <c r="G6" s="134"/>
      <c r="H6" s="135"/>
      <c r="I6" s="136"/>
      <c r="J6" s="135"/>
      <c r="K6" s="137"/>
      <c r="L6" s="137" t="s">
        <v>1</v>
      </c>
      <c r="M6" s="137"/>
      <c r="N6" s="48" t="s">
        <v>261</v>
      </c>
      <c r="O6" s="574"/>
      <c r="P6" s="567"/>
      <c r="Q6" s="147"/>
      <c r="R6" s="60"/>
      <c r="S6" s="141"/>
      <c r="T6" s="172"/>
      <c r="U6" s="143"/>
      <c r="V6" s="53"/>
      <c r="W6" s="145"/>
      <c r="X6" s="172"/>
      <c r="Y6" s="143"/>
      <c r="Z6" s="53"/>
      <c r="AA6" s="145"/>
      <c r="AB6" s="172"/>
      <c r="AC6" s="143"/>
      <c r="AD6" s="53"/>
      <c r="AE6" s="145"/>
      <c r="AF6" s="172"/>
      <c r="AG6" s="143"/>
      <c r="AI6">
        <f t="shared" si="0"/>
        <v>0</v>
      </c>
      <c r="AJ6" s="32"/>
      <c r="AK6" s="32">
        <f t="shared" si="1"/>
        <v>0</v>
      </c>
      <c r="AL6">
        <f t="shared" si="2"/>
        <v>0</v>
      </c>
      <c r="AM6">
        <f t="shared" ref="AM6:AM69" si="6">AL6*AK6</f>
        <v>0</v>
      </c>
      <c r="AO6">
        <f t="shared" si="3"/>
        <v>0</v>
      </c>
      <c r="AP6">
        <f t="shared" ref="AP6:AP69" si="7">AO6*AK6</f>
        <v>0</v>
      </c>
      <c r="AR6">
        <f t="shared" si="4"/>
        <v>0</v>
      </c>
      <c r="AS6">
        <f t="shared" ref="AS6:AS69" si="8">AK6*AR6</f>
        <v>0</v>
      </c>
      <c r="AU6">
        <f t="shared" si="5"/>
        <v>0</v>
      </c>
      <c r="AV6">
        <f t="shared" ref="AV6:AV69" si="9">AU6*AK6</f>
        <v>0</v>
      </c>
      <c r="AX6">
        <f>IF(AND(D6&lt;&gt;"",E6&lt;&gt;"",K6=""),1,0)</f>
        <v>0</v>
      </c>
      <c r="AY6">
        <f>IF(AND(D6&lt;&gt;"",E6&lt;&gt;"",TRIM(D6)=TRIM(D5),TRIM(E6)=TRIM(E5),K6=""),1,0)</f>
        <v>0</v>
      </c>
    </row>
    <row r="7" spans="1:51" ht="15.95" customHeight="1" x14ac:dyDescent="0.15">
      <c r="A7" s="118">
        <v>3</v>
      </c>
      <c r="B7" s="123"/>
      <c r="C7" s="346"/>
      <c r="D7" s="131"/>
      <c r="E7" s="378"/>
      <c r="F7" s="133"/>
      <c r="G7" s="134"/>
      <c r="H7" s="135"/>
      <c r="I7" s="136"/>
      <c r="J7" s="135"/>
      <c r="K7" s="137"/>
      <c r="L7" s="137" t="s">
        <v>1</v>
      </c>
      <c r="M7" s="137"/>
      <c r="N7" s="48" t="s">
        <v>261</v>
      </c>
      <c r="O7" s="574"/>
      <c r="P7" s="567"/>
      <c r="Q7" s="147"/>
      <c r="R7" s="60"/>
      <c r="S7" s="141"/>
      <c r="T7" s="172"/>
      <c r="U7" s="143"/>
      <c r="V7" s="53"/>
      <c r="W7" s="145"/>
      <c r="X7" s="172"/>
      <c r="Y7" s="143"/>
      <c r="Z7" s="53"/>
      <c r="AA7" s="145"/>
      <c r="AB7" s="172"/>
      <c r="AC7" s="143"/>
      <c r="AD7" s="53"/>
      <c r="AE7" s="145"/>
      <c r="AF7" s="172"/>
      <c r="AG7" s="143"/>
      <c r="AI7">
        <f t="shared" si="0"/>
        <v>0</v>
      </c>
      <c r="AJ7" s="32"/>
      <c r="AK7" s="32">
        <f t="shared" si="1"/>
        <v>0</v>
      </c>
      <c r="AL7">
        <f t="shared" si="2"/>
        <v>0</v>
      </c>
      <c r="AM7">
        <f t="shared" si="6"/>
        <v>0</v>
      </c>
      <c r="AO7">
        <f t="shared" si="3"/>
        <v>0</v>
      </c>
      <c r="AP7">
        <f t="shared" si="7"/>
        <v>0</v>
      </c>
      <c r="AR7">
        <f t="shared" si="4"/>
        <v>0</v>
      </c>
      <c r="AS7">
        <f t="shared" si="8"/>
        <v>0</v>
      </c>
      <c r="AU7">
        <f t="shared" si="5"/>
        <v>0</v>
      </c>
      <c r="AV7">
        <f t="shared" si="9"/>
        <v>0</v>
      </c>
      <c r="AX7">
        <f t="shared" ref="AX7:AX70" si="10">IF(AND(D7&lt;&gt;"",E7&lt;&gt;"",K7=""),1,0)</f>
        <v>0</v>
      </c>
      <c r="AY7">
        <f t="shared" ref="AY7:AY70" si="11">IF(AND(D7&lt;&gt;"",E7&lt;&gt;"",TRIM(D7)=TRIM(D6),TRIM(E7)=TRIM(E6),K7=""),1,0)</f>
        <v>0</v>
      </c>
    </row>
    <row r="8" spans="1:51" ht="15.95" customHeight="1" x14ac:dyDescent="0.15">
      <c r="A8" s="118">
        <v>4</v>
      </c>
      <c r="B8" s="123"/>
      <c r="C8" s="346"/>
      <c r="D8" s="131"/>
      <c r="E8" s="378"/>
      <c r="F8" s="133"/>
      <c r="G8" s="134"/>
      <c r="H8" s="135"/>
      <c r="I8" s="136"/>
      <c r="J8" s="135"/>
      <c r="K8" s="137"/>
      <c r="L8" s="137" t="s">
        <v>1</v>
      </c>
      <c r="M8" s="137"/>
      <c r="N8" s="48" t="s">
        <v>261</v>
      </c>
      <c r="O8" s="574"/>
      <c r="P8" s="567"/>
      <c r="Q8" s="147"/>
      <c r="R8" s="60"/>
      <c r="S8" s="141"/>
      <c r="T8" s="172"/>
      <c r="U8" s="143"/>
      <c r="V8" s="53"/>
      <c r="W8" s="145"/>
      <c r="X8" s="172"/>
      <c r="Y8" s="143"/>
      <c r="Z8" s="53"/>
      <c r="AA8" s="145"/>
      <c r="AB8" s="172"/>
      <c r="AC8" s="143"/>
      <c r="AD8" s="53"/>
      <c r="AE8" s="145"/>
      <c r="AF8" s="172"/>
      <c r="AG8" s="143"/>
      <c r="AI8">
        <f t="shared" si="0"/>
        <v>0</v>
      </c>
      <c r="AJ8" s="32"/>
      <c r="AK8" s="32">
        <f t="shared" si="1"/>
        <v>0</v>
      </c>
      <c r="AL8">
        <f t="shared" si="2"/>
        <v>0</v>
      </c>
      <c r="AM8">
        <f t="shared" si="6"/>
        <v>0</v>
      </c>
      <c r="AO8">
        <f t="shared" si="3"/>
        <v>0</v>
      </c>
      <c r="AP8">
        <f t="shared" si="7"/>
        <v>0</v>
      </c>
      <c r="AR8">
        <f t="shared" si="4"/>
        <v>0</v>
      </c>
      <c r="AS8">
        <f t="shared" si="8"/>
        <v>0</v>
      </c>
      <c r="AU8">
        <f t="shared" si="5"/>
        <v>0</v>
      </c>
      <c r="AV8">
        <f t="shared" si="9"/>
        <v>0</v>
      </c>
      <c r="AX8">
        <f t="shared" si="10"/>
        <v>0</v>
      </c>
      <c r="AY8">
        <f t="shared" si="11"/>
        <v>0</v>
      </c>
    </row>
    <row r="9" spans="1:51" ht="15.95" customHeight="1" x14ac:dyDescent="0.15">
      <c r="A9" s="119">
        <v>5</v>
      </c>
      <c r="B9" s="283"/>
      <c r="C9" s="347"/>
      <c r="D9" s="285"/>
      <c r="E9" s="379"/>
      <c r="F9" s="287"/>
      <c r="G9" s="288"/>
      <c r="H9" s="289"/>
      <c r="I9" s="290"/>
      <c r="J9" s="289"/>
      <c r="K9" s="291"/>
      <c r="L9" s="291" t="s">
        <v>1</v>
      </c>
      <c r="M9" s="291"/>
      <c r="N9" s="39" t="s">
        <v>261</v>
      </c>
      <c r="O9" s="575"/>
      <c r="P9" s="568"/>
      <c r="Q9" s="307"/>
      <c r="R9" s="61"/>
      <c r="S9" s="299"/>
      <c r="T9" s="300"/>
      <c r="U9" s="301"/>
      <c r="V9" s="54"/>
      <c r="W9" s="305"/>
      <c r="X9" s="300"/>
      <c r="Y9" s="301"/>
      <c r="Z9" s="54"/>
      <c r="AA9" s="305"/>
      <c r="AB9" s="300"/>
      <c r="AC9" s="301"/>
      <c r="AD9" s="54"/>
      <c r="AE9" s="305"/>
      <c r="AF9" s="300"/>
      <c r="AG9" s="301"/>
      <c r="AI9">
        <f t="shared" si="0"/>
        <v>0</v>
      </c>
      <c r="AJ9" s="32"/>
      <c r="AK9" s="32">
        <f t="shared" si="1"/>
        <v>0</v>
      </c>
      <c r="AL9">
        <f t="shared" si="2"/>
        <v>0</v>
      </c>
      <c r="AM9">
        <f t="shared" si="6"/>
        <v>0</v>
      </c>
      <c r="AO9">
        <f t="shared" si="3"/>
        <v>0</v>
      </c>
      <c r="AP9">
        <f t="shared" si="7"/>
        <v>0</v>
      </c>
      <c r="AR9">
        <f t="shared" si="4"/>
        <v>0</v>
      </c>
      <c r="AS9">
        <f t="shared" si="8"/>
        <v>0</v>
      </c>
      <c r="AU9">
        <f t="shared" si="5"/>
        <v>0</v>
      </c>
      <c r="AV9">
        <f t="shared" si="9"/>
        <v>0</v>
      </c>
      <c r="AX9">
        <f t="shared" si="10"/>
        <v>0</v>
      </c>
      <c r="AY9">
        <f t="shared" si="11"/>
        <v>0</v>
      </c>
    </row>
    <row r="10" spans="1:51" ht="15.95" customHeight="1" x14ac:dyDescent="0.15">
      <c r="A10" s="120">
        <v>6</v>
      </c>
      <c r="B10" s="123"/>
      <c r="C10" s="346"/>
      <c r="D10" s="131"/>
      <c r="E10" s="378"/>
      <c r="F10" s="133"/>
      <c r="G10" s="134"/>
      <c r="H10" s="135"/>
      <c r="I10" s="136"/>
      <c r="J10" s="135"/>
      <c r="K10" s="137"/>
      <c r="L10" s="137" t="s">
        <v>1</v>
      </c>
      <c r="M10" s="137"/>
      <c r="N10" s="38" t="s">
        <v>261</v>
      </c>
      <c r="O10" s="576"/>
      <c r="P10" s="567"/>
      <c r="Q10" s="147"/>
      <c r="R10" s="62"/>
      <c r="S10" s="141"/>
      <c r="T10" s="172"/>
      <c r="U10" s="143"/>
      <c r="V10" s="55"/>
      <c r="W10" s="145"/>
      <c r="X10" s="172"/>
      <c r="Y10" s="143"/>
      <c r="Z10" s="55"/>
      <c r="AA10" s="145"/>
      <c r="AB10" s="172"/>
      <c r="AC10" s="143"/>
      <c r="AD10" s="55"/>
      <c r="AE10" s="145"/>
      <c r="AF10" s="172"/>
      <c r="AG10" s="143"/>
      <c r="AI10">
        <f t="shared" si="0"/>
        <v>0</v>
      </c>
      <c r="AJ10" s="32"/>
      <c r="AK10" s="32">
        <f t="shared" si="1"/>
        <v>0</v>
      </c>
      <c r="AL10">
        <f t="shared" si="2"/>
        <v>0</v>
      </c>
      <c r="AM10">
        <f t="shared" si="6"/>
        <v>0</v>
      </c>
      <c r="AO10">
        <f t="shared" si="3"/>
        <v>0</v>
      </c>
      <c r="AP10">
        <f t="shared" si="7"/>
        <v>0</v>
      </c>
      <c r="AR10">
        <f t="shared" si="4"/>
        <v>0</v>
      </c>
      <c r="AS10">
        <f t="shared" si="8"/>
        <v>0</v>
      </c>
      <c r="AU10">
        <f t="shared" si="5"/>
        <v>0</v>
      </c>
      <c r="AV10">
        <f t="shared" si="9"/>
        <v>0</v>
      </c>
      <c r="AX10">
        <f t="shared" si="10"/>
        <v>0</v>
      </c>
      <c r="AY10">
        <f t="shared" si="11"/>
        <v>0</v>
      </c>
    </row>
    <row r="11" spans="1:51" ht="15.95" customHeight="1" x14ac:dyDescent="0.15">
      <c r="A11" s="120">
        <v>7</v>
      </c>
      <c r="B11" s="123"/>
      <c r="C11" s="346"/>
      <c r="D11" s="131"/>
      <c r="E11" s="378"/>
      <c r="F11" s="133"/>
      <c r="G11" s="134"/>
      <c r="H11" s="135"/>
      <c r="I11" s="136"/>
      <c r="J11" s="135"/>
      <c r="K11" s="137"/>
      <c r="L11" s="137" t="s">
        <v>1</v>
      </c>
      <c r="M11" s="137"/>
      <c r="N11" s="38" t="s">
        <v>261</v>
      </c>
      <c r="O11" s="576"/>
      <c r="P11" s="567"/>
      <c r="Q11" s="147"/>
      <c r="R11" s="62"/>
      <c r="S11" s="141"/>
      <c r="T11" s="172"/>
      <c r="U11" s="143"/>
      <c r="V11" s="55"/>
      <c r="W11" s="145"/>
      <c r="X11" s="172"/>
      <c r="Y11" s="143"/>
      <c r="Z11" s="55"/>
      <c r="AA11" s="145"/>
      <c r="AB11" s="172"/>
      <c r="AC11" s="143"/>
      <c r="AD11" s="55"/>
      <c r="AE11" s="145"/>
      <c r="AF11" s="172"/>
      <c r="AG11" s="143"/>
      <c r="AI11">
        <f t="shared" si="0"/>
        <v>0</v>
      </c>
      <c r="AJ11" s="32"/>
      <c r="AK11" s="32">
        <f t="shared" si="1"/>
        <v>0</v>
      </c>
      <c r="AL11">
        <f t="shared" si="2"/>
        <v>0</v>
      </c>
      <c r="AM11">
        <f t="shared" si="6"/>
        <v>0</v>
      </c>
      <c r="AO11">
        <f t="shared" si="3"/>
        <v>0</v>
      </c>
      <c r="AP11">
        <f t="shared" si="7"/>
        <v>0</v>
      </c>
      <c r="AR11">
        <f t="shared" si="4"/>
        <v>0</v>
      </c>
      <c r="AS11">
        <f t="shared" si="8"/>
        <v>0</v>
      </c>
      <c r="AU11">
        <f t="shared" si="5"/>
        <v>0</v>
      </c>
      <c r="AV11">
        <f t="shared" si="9"/>
        <v>0</v>
      </c>
      <c r="AX11">
        <f t="shared" si="10"/>
        <v>0</v>
      </c>
      <c r="AY11">
        <f t="shared" si="11"/>
        <v>0</v>
      </c>
    </row>
    <row r="12" spans="1:51" ht="15.95" customHeight="1" x14ac:dyDescent="0.15">
      <c r="A12" s="120">
        <v>8</v>
      </c>
      <c r="B12" s="123"/>
      <c r="C12" s="346"/>
      <c r="D12" s="131"/>
      <c r="E12" s="378"/>
      <c r="F12" s="133"/>
      <c r="G12" s="134"/>
      <c r="H12" s="135"/>
      <c r="I12" s="136"/>
      <c r="J12" s="135"/>
      <c r="K12" s="137"/>
      <c r="L12" s="137" t="s">
        <v>1</v>
      </c>
      <c r="M12" s="137"/>
      <c r="N12" s="38" t="s">
        <v>261</v>
      </c>
      <c r="O12" s="576"/>
      <c r="P12" s="567"/>
      <c r="Q12" s="147"/>
      <c r="R12" s="62"/>
      <c r="S12" s="141"/>
      <c r="T12" s="172"/>
      <c r="U12" s="143"/>
      <c r="V12" s="55"/>
      <c r="W12" s="145"/>
      <c r="X12" s="172"/>
      <c r="Y12" s="143"/>
      <c r="Z12" s="55"/>
      <c r="AA12" s="145"/>
      <c r="AB12" s="172"/>
      <c r="AC12" s="143"/>
      <c r="AD12" s="55"/>
      <c r="AE12" s="145"/>
      <c r="AF12" s="172"/>
      <c r="AG12" s="143"/>
      <c r="AI12">
        <f t="shared" si="0"/>
        <v>0</v>
      </c>
      <c r="AJ12" s="32"/>
      <c r="AK12" s="32">
        <f t="shared" si="1"/>
        <v>0</v>
      </c>
      <c r="AL12">
        <f t="shared" si="2"/>
        <v>0</v>
      </c>
      <c r="AM12">
        <f t="shared" si="6"/>
        <v>0</v>
      </c>
      <c r="AO12">
        <f t="shared" si="3"/>
        <v>0</v>
      </c>
      <c r="AP12">
        <f t="shared" si="7"/>
        <v>0</v>
      </c>
      <c r="AR12">
        <f t="shared" si="4"/>
        <v>0</v>
      </c>
      <c r="AS12">
        <f t="shared" si="8"/>
        <v>0</v>
      </c>
      <c r="AU12">
        <f t="shared" si="5"/>
        <v>0</v>
      </c>
      <c r="AV12">
        <f t="shared" si="9"/>
        <v>0</v>
      </c>
      <c r="AX12">
        <f t="shared" si="10"/>
        <v>0</v>
      </c>
      <c r="AY12">
        <f t="shared" si="11"/>
        <v>0</v>
      </c>
    </row>
    <row r="13" spans="1:51" ht="15.95" customHeight="1" x14ac:dyDescent="0.15">
      <c r="A13" s="120">
        <v>9</v>
      </c>
      <c r="B13" s="123"/>
      <c r="C13" s="346"/>
      <c r="D13" s="131"/>
      <c r="E13" s="378"/>
      <c r="F13" s="133"/>
      <c r="G13" s="134"/>
      <c r="H13" s="135"/>
      <c r="I13" s="136"/>
      <c r="J13" s="135"/>
      <c r="K13" s="137"/>
      <c r="L13" s="137" t="s">
        <v>1</v>
      </c>
      <c r="M13" s="137"/>
      <c r="N13" s="38" t="s">
        <v>261</v>
      </c>
      <c r="O13" s="576"/>
      <c r="P13" s="567"/>
      <c r="Q13" s="147"/>
      <c r="R13" s="62"/>
      <c r="S13" s="141"/>
      <c r="T13" s="172"/>
      <c r="U13" s="143"/>
      <c r="V13" s="55"/>
      <c r="W13" s="145"/>
      <c r="X13" s="172"/>
      <c r="Y13" s="143"/>
      <c r="Z13" s="55"/>
      <c r="AA13" s="145"/>
      <c r="AB13" s="172"/>
      <c r="AC13" s="143"/>
      <c r="AD13" s="55"/>
      <c r="AE13" s="145"/>
      <c r="AF13" s="172"/>
      <c r="AG13" s="143"/>
      <c r="AI13">
        <f t="shared" si="0"/>
        <v>0</v>
      </c>
      <c r="AJ13" s="32"/>
      <c r="AK13" s="32">
        <f t="shared" si="1"/>
        <v>0</v>
      </c>
      <c r="AL13">
        <f t="shared" si="2"/>
        <v>0</v>
      </c>
      <c r="AM13">
        <f t="shared" si="6"/>
        <v>0</v>
      </c>
      <c r="AO13">
        <f t="shared" si="3"/>
        <v>0</v>
      </c>
      <c r="AP13">
        <f t="shared" si="7"/>
        <v>0</v>
      </c>
      <c r="AR13">
        <f t="shared" si="4"/>
        <v>0</v>
      </c>
      <c r="AS13">
        <f t="shared" si="8"/>
        <v>0</v>
      </c>
      <c r="AU13">
        <f t="shared" si="5"/>
        <v>0</v>
      </c>
      <c r="AV13">
        <f t="shared" si="9"/>
        <v>0</v>
      </c>
      <c r="AX13">
        <f t="shared" si="10"/>
        <v>0</v>
      </c>
      <c r="AY13">
        <f t="shared" si="11"/>
        <v>0</v>
      </c>
    </row>
    <row r="14" spans="1:51" ht="15.95" customHeight="1" thickBot="1" x14ac:dyDescent="0.2">
      <c r="A14" s="121">
        <v>10</v>
      </c>
      <c r="B14" s="284"/>
      <c r="C14" s="348"/>
      <c r="D14" s="292"/>
      <c r="E14" s="380"/>
      <c r="F14" s="294"/>
      <c r="G14" s="295"/>
      <c r="H14" s="296"/>
      <c r="I14" s="297"/>
      <c r="J14" s="296"/>
      <c r="K14" s="298"/>
      <c r="L14" s="298" t="s">
        <v>1</v>
      </c>
      <c r="M14" s="298"/>
      <c r="N14" s="40" t="s">
        <v>261</v>
      </c>
      <c r="O14" s="577"/>
      <c r="P14" s="569"/>
      <c r="Q14" s="308"/>
      <c r="R14" s="63"/>
      <c r="S14" s="302"/>
      <c r="T14" s="303"/>
      <c r="U14" s="304"/>
      <c r="V14" s="56"/>
      <c r="W14" s="306"/>
      <c r="X14" s="303"/>
      <c r="Y14" s="304"/>
      <c r="Z14" s="56"/>
      <c r="AA14" s="306"/>
      <c r="AB14" s="303"/>
      <c r="AC14" s="304"/>
      <c r="AD14" s="56"/>
      <c r="AE14" s="306"/>
      <c r="AF14" s="303"/>
      <c r="AG14" s="304"/>
      <c r="AI14">
        <f t="shared" si="0"/>
        <v>0</v>
      </c>
      <c r="AJ14" s="32"/>
      <c r="AK14" s="32">
        <f t="shared" si="1"/>
        <v>0</v>
      </c>
      <c r="AL14">
        <f t="shared" si="2"/>
        <v>0</v>
      </c>
      <c r="AM14">
        <f t="shared" si="6"/>
        <v>0</v>
      </c>
      <c r="AO14">
        <f t="shared" si="3"/>
        <v>0</v>
      </c>
      <c r="AP14">
        <f t="shared" si="7"/>
        <v>0</v>
      </c>
      <c r="AR14">
        <f t="shared" si="4"/>
        <v>0</v>
      </c>
      <c r="AS14">
        <f t="shared" si="8"/>
        <v>0</v>
      </c>
      <c r="AU14">
        <f t="shared" si="5"/>
        <v>0</v>
      </c>
      <c r="AV14">
        <f t="shared" si="9"/>
        <v>0</v>
      </c>
      <c r="AX14">
        <f t="shared" si="10"/>
        <v>0</v>
      </c>
      <c r="AY14">
        <f t="shared" si="11"/>
        <v>0</v>
      </c>
    </row>
    <row r="15" spans="1:51" ht="15.95" customHeight="1" x14ac:dyDescent="0.15">
      <c r="A15" s="120">
        <v>11</v>
      </c>
      <c r="B15" s="123"/>
      <c r="C15" s="346"/>
      <c r="D15" s="131"/>
      <c r="E15" s="378"/>
      <c r="F15" s="133"/>
      <c r="G15" s="134"/>
      <c r="H15" s="135"/>
      <c r="I15" s="136"/>
      <c r="J15" s="135"/>
      <c r="K15" s="137"/>
      <c r="L15" s="137" t="s">
        <v>1</v>
      </c>
      <c r="M15" s="137"/>
      <c r="N15" s="38" t="s">
        <v>261</v>
      </c>
      <c r="O15" s="576"/>
      <c r="P15" s="567"/>
      <c r="Q15" s="147"/>
      <c r="R15" s="62"/>
      <c r="S15" s="141"/>
      <c r="T15" s="172"/>
      <c r="U15" s="143"/>
      <c r="V15" s="55"/>
      <c r="W15" s="145"/>
      <c r="X15" s="172"/>
      <c r="Y15" s="143"/>
      <c r="Z15" s="55"/>
      <c r="AA15" s="145"/>
      <c r="AB15" s="172"/>
      <c r="AC15" s="143"/>
      <c r="AD15" s="55"/>
      <c r="AE15" s="145"/>
      <c r="AF15" s="172"/>
      <c r="AG15" s="143"/>
      <c r="AI15">
        <f t="shared" si="0"/>
        <v>0</v>
      </c>
      <c r="AJ15" s="32"/>
      <c r="AK15" s="32">
        <f t="shared" si="1"/>
        <v>0</v>
      </c>
      <c r="AL15">
        <f t="shared" si="2"/>
        <v>0</v>
      </c>
      <c r="AM15">
        <f t="shared" si="6"/>
        <v>0</v>
      </c>
      <c r="AO15">
        <f t="shared" si="3"/>
        <v>0</v>
      </c>
      <c r="AP15">
        <f t="shared" si="7"/>
        <v>0</v>
      </c>
      <c r="AR15">
        <f t="shared" si="4"/>
        <v>0</v>
      </c>
      <c r="AS15">
        <f t="shared" si="8"/>
        <v>0</v>
      </c>
      <c r="AU15">
        <f t="shared" si="5"/>
        <v>0</v>
      </c>
      <c r="AV15">
        <f t="shared" si="9"/>
        <v>0</v>
      </c>
      <c r="AX15">
        <f t="shared" si="10"/>
        <v>0</v>
      </c>
      <c r="AY15">
        <f t="shared" si="11"/>
        <v>0</v>
      </c>
    </row>
    <row r="16" spans="1:51" ht="15.95" customHeight="1" x14ac:dyDescent="0.15">
      <c r="A16" s="120">
        <v>12</v>
      </c>
      <c r="B16" s="123"/>
      <c r="C16" s="346"/>
      <c r="D16" s="131"/>
      <c r="E16" s="378"/>
      <c r="F16" s="133"/>
      <c r="G16" s="134"/>
      <c r="H16" s="135"/>
      <c r="I16" s="136"/>
      <c r="J16" s="135"/>
      <c r="K16" s="137"/>
      <c r="L16" s="137" t="s">
        <v>1</v>
      </c>
      <c r="M16" s="137"/>
      <c r="N16" s="38" t="s">
        <v>261</v>
      </c>
      <c r="O16" s="576"/>
      <c r="P16" s="567"/>
      <c r="Q16" s="147"/>
      <c r="R16" s="62"/>
      <c r="S16" s="141"/>
      <c r="T16" s="172"/>
      <c r="U16" s="143"/>
      <c r="V16" s="55"/>
      <c r="W16" s="145"/>
      <c r="X16" s="172"/>
      <c r="Y16" s="143"/>
      <c r="Z16" s="55"/>
      <c r="AA16" s="145"/>
      <c r="AB16" s="172"/>
      <c r="AC16" s="143"/>
      <c r="AD16" s="55"/>
      <c r="AE16" s="145"/>
      <c r="AF16" s="172"/>
      <c r="AG16" s="143"/>
      <c r="AI16">
        <f t="shared" si="0"/>
        <v>0</v>
      </c>
      <c r="AJ16" s="32"/>
      <c r="AK16" s="32">
        <f t="shared" si="1"/>
        <v>0</v>
      </c>
      <c r="AL16">
        <f t="shared" si="2"/>
        <v>0</v>
      </c>
      <c r="AM16">
        <f t="shared" si="6"/>
        <v>0</v>
      </c>
      <c r="AO16">
        <f t="shared" si="3"/>
        <v>0</v>
      </c>
      <c r="AP16">
        <f t="shared" si="7"/>
        <v>0</v>
      </c>
      <c r="AR16">
        <f t="shared" si="4"/>
        <v>0</v>
      </c>
      <c r="AS16">
        <f t="shared" si="8"/>
        <v>0</v>
      </c>
      <c r="AU16">
        <f t="shared" si="5"/>
        <v>0</v>
      </c>
      <c r="AV16">
        <f t="shared" si="9"/>
        <v>0</v>
      </c>
      <c r="AX16">
        <f t="shared" si="10"/>
        <v>0</v>
      </c>
      <c r="AY16">
        <f t="shared" si="11"/>
        <v>0</v>
      </c>
    </row>
    <row r="17" spans="1:51" ht="15.95" customHeight="1" x14ac:dyDescent="0.15">
      <c r="A17" s="120">
        <v>13</v>
      </c>
      <c r="B17" s="123"/>
      <c r="C17" s="346"/>
      <c r="D17" s="131"/>
      <c r="E17" s="378"/>
      <c r="F17" s="133"/>
      <c r="G17" s="134"/>
      <c r="H17" s="135"/>
      <c r="I17" s="136"/>
      <c r="J17" s="135"/>
      <c r="K17" s="137"/>
      <c r="L17" s="137" t="s">
        <v>1</v>
      </c>
      <c r="M17" s="137"/>
      <c r="N17" s="38" t="s">
        <v>261</v>
      </c>
      <c r="O17" s="576"/>
      <c r="P17" s="567"/>
      <c r="Q17" s="147"/>
      <c r="R17" s="62"/>
      <c r="S17" s="141"/>
      <c r="T17" s="172"/>
      <c r="U17" s="143"/>
      <c r="V17" s="55"/>
      <c r="W17" s="145"/>
      <c r="X17" s="172"/>
      <c r="Y17" s="143"/>
      <c r="Z17" s="55"/>
      <c r="AA17" s="145"/>
      <c r="AB17" s="172"/>
      <c r="AC17" s="143"/>
      <c r="AD17" s="55"/>
      <c r="AE17" s="145"/>
      <c r="AF17" s="172"/>
      <c r="AG17" s="143"/>
      <c r="AI17">
        <f t="shared" si="0"/>
        <v>0</v>
      </c>
      <c r="AJ17" s="32"/>
      <c r="AK17" s="32">
        <f t="shared" si="1"/>
        <v>0</v>
      </c>
      <c r="AL17">
        <f t="shared" si="2"/>
        <v>0</v>
      </c>
      <c r="AM17">
        <f t="shared" si="6"/>
        <v>0</v>
      </c>
      <c r="AO17">
        <f t="shared" si="3"/>
        <v>0</v>
      </c>
      <c r="AP17">
        <f t="shared" si="7"/>
        <v>0</v>
      </c>
      <c r="AR17">
        <f t="shared" si="4"/>
        <v>0</v>
      </c>
      <c r="AS17">
        <f t="shared" si="8"/>
        <v>0</v>
      </c>
      <c r="AU17">
        <f t="shared" si="5"/>
        <v>0</v>
      </c>
      <c r="AV17">
        <f t="shared" si="9"/>
        <v>0</v>
      </c>
      <c r="AX17">
        <f t="shared" si="10"/>
        <v>0</v>
      </c>
      <c r="AY17">
        <f t="shared" si="11"/>
        <v>0</v>
      </c>
    </row>
    <row r="18" spans="1:51" ht="15.95" customHeight="1" x14ac:dyDescent="0.15">
      <c r="A18" s="120">
        <v>14</v>
      </c>
      <c r="B18" s="123"/>
      <c r="C18" s="346"/>
      <c r="D18" s="131"/>
      <c r="E18" s="378"/>
      <c r="F18" s="133"/>
      <c r="G18" s="134"/>
      <c r="H18" s="135"/>
      <c r="I18" s="136"/>
      <c r="J18" s="135"/>
      <c r="K18" s="137"/>
      <c r="L18" s="137" t="s">
        <v>1</v>
      </c>
      <c r="M18" s="137"/>
      <c r="N18" s="38" t="s">
        <v>261</v>
      </c>
      <c r="O18" s="576"/>
      <c r="P18" s="567"/>
      <c r="Q18" s="147"/>
      <c r="R18" s="62"/>
      <c r="S18" s="141"/>
      <c r="T18" s="172"/>
      <c r="U18" s="143"/>
      <c r="V18" s="55"/>
      <c r="W18" s="145"/>
      <c r="X18" s="172"/>
      <c r="Y18" s="143"/>
      <c r="Z18" s="55"/>
      <c r="AA18" s="145"/>
      <c r="AB18" s="172"/>
      <c r="AC18" s="143"/>
      <c r="AD18" s="55"/>
      <c r="AE18" s="145"/>
      <c r="AF18" s="172"/>
      <c r="AG18" s="143"/>
      <c r="AI18">
        <f t="shared" si="0"/>
        <v>0</v>
      </c>
      <c r="AJ18" s="32"/>
      <c r="AK18" s="32">
        <f t="shared" si="1"/>
        <v>0</v>
      </c>
      <c r="AL18">
        <f t="shared" si="2"/>
        <v>0</v>
      </c>
      <c r="AM18">
        <f t="shared" si="6"/>
        <v>0</v>
      </c>
      <c r="AO18">
        <f t="shared" si="3"/>
        <v>0</v>
      </c>
      <c r="AP18">
        <f t="shared" si="7"/>
        <v>0</v>
      </c>
      <c r="AR18">
        <f t="shared" si="4"/>
        <v>0</v>
      </c>
      <c r="AS18">
        <f t="shared" si="8"/>
        <v>0</v>
      </c>
      <c r="AU18">
        <f t="shared" si="5"/>
        <v>0</v>
      </c>
      <c r="AV18">
        <f t="shared" si="9"/>
        <v>0</v>
      </c>
      <c r="AX18">
        <f t="shared" si="10"/>
        <v>0</v>
      </c>
      <c r="AY18">
        <f t="shared" si="11"/>
        <v>0</v>
      </c>
    </row>
    <row r="19" spans="1:51" ht="15.95" customHeight="1" x14ac:dyDescent="0.15">
      <c r="A19" s="119">
        <v>15</v>
      </c>
      <c r="B19" s="283"/>
      <c r="C19" s="347"/>
      <c r="D19" s="285"/>
      <c r="E19" s="379"/>
      <c r="F19" s="287"/>
      <c r="G19" s="288"/>
      <c r="H19" s="289"/>
      <c r="I19" s="290"/>
      <c r="J19" s="289"/>
      <c r="K19" s="291"/>
      <c r="L19" s="291" t="s">
        <v>1</v>
      </c>
      <c r="M19" s="291"/>
      <c r="N19" s="39" t="s">
        <v>261</v>
      </c>
      <c r="O19" s="575"/>
      <c r="P19" s="568"/>
      <c r="Q19" s="307"/>
      <c r="R19" s="61"/>
      <c r="S19" s="299"/>
      <c r="T19" s="300"/>
      <c r="U19" s="301"/>
      <c r="V19" s="54"/>
      <c r="W19" s="305"/>
      <c r="X19" s="300"/>
      <c r="Y19" s="301"/>
      <c r="Z19" s="54"/>
      <c r="AA19" s="305"/>
      <c r="AB19" s="300"/>
      <c r="AC19" s="301"/>
      <c r="AD19" s="54"/>
      <c r="AE19" s="305"/>
      <c r="AF19" s="300"/>
      <c r="AG19" s="301"/>
      <c r="AI19">
        <f t="shared" si="0"/>
        <v>0</v>
      </c>
      <c r="AJ19" s="32"/>
      <c r="AK19" s="32">
        <f t="shared" si="1"/>
        <v>0</v>
      </c>
      <c r="AL19">
        <f t="shared" si="2"/>
        <v>0</v>
      </c>
      <c r="AM19">
        <f t="shared" si="6"/>
        <v>0</v>
      </c>
      <c r="AO19">
        <f t="shared" si="3"/>
        <v>0</v>
      </c>
      <c r="AP19">
        <f t="shared" si="7"/>
        <v>0</v>
      </c>
      <c r="AR19">
        <f t="shared" si="4"/>
        <v>0</v>
      </c>
      <c r="AS19">
        <f t="shared" si="8"/>
        <v>0</v>
      </c>
      <c r="AU19">
        <f t="shared" si="5"/>
        <v>0</v>
      </c>
      <c r="AV19">
        <f t="shared" si="9"/>
        <v>0</v>
      </c>
      <c r="AX19">
        <f t="shared" si="10"/>
        <v>0</v>
      </c>
      <c r="AY19">
        <f t="shared" si="11"/>
        <v>0</v>
      </c>
    </row>
    <row r="20" spans="1:51" ht="15.95" customHeight="1" x14ac:dyDescent="0.15">
      <c r="A20" s="120">
        <v>16</v>
      </c>
      <c r="B20" s="123"/>
      <c r="C20" s="346"/>
      <c r="D20" s="131"/>
      <c r="E20" s="378"/>
      <c r="F20" s="133"/>
      <c r="G20" s="134"/>
      <c r="H20" s="135"/>
      <c r="I20" s="136"/>
      <c r="J20" s="135"/>
      <c r="K20" s="137"/>
      <c r="L20" s="137" t="s">
        <v>1</v>
      </c>
      <c r="M20" s="137"/>
      <c r="N20" s="38" t="s">
        <v>261</v>
      </c>
      <c r="O20" s="576"/>
      <c r="P20" s="567"/>
      <c r="Q20" s="147"/>
      <c r="R20" s="62"/>
      <c r="S20" s="141"/>
      <c r="T20" s="172"/>
      <c r="U20" s="143"/>
      <c r="V20" s="55"/>
      <c r="W20" s="145"/>
      <c r="X20" s="172"/>
      <c r="Y20" s="143"/>
      <c r="Z20" s="55"/>
      <c r="AA20" s="145"/>
      <c r="AB20" s="172"/>
      <c r="AC20" s="143"/>
      <c r="AD20" s="55"/>
      <c r="AE20" s="145"/>
      <c r="AF20" s="172"/>
      <c r="AG20" s="143"/>
      <c r="AI20">
        <f t="shared" si="0"/>
        <v>0</v>
      </c>
      <c r="AJ20" s="32"/>
      <c r="AK20" s="32">
        <f t="shared" si="1"/>
        <v>0</v>
      </c>
      <c r="AL20">
        <f t="shared" si="2"/>
        <v>0</v>
      </c>
      <c r="AM20">
        <f t="shared" si="6"/>
        <v>0</v>
      </c>
      <c r="AO20">
        <f t="shared" si="3"/>
        <v>0</v>
      </c>
      <c r="AP20">
        <f t="shared" si="7"/>
        <v>0</v>
      </c>
      <c r="AR20">
        <f t="shared" si="4"/>
        <v>0</v>
      </c>
      <c r="AS20">
        <f t="shared" si="8"/>
        <v>0</v>
      </c>
      <c r="AU20">
        <f t="shared" si="5"/>
        <v>0</v>
      </c>
      <c r="AV20">
        <f t="shared" si="9"/>
        <v>0</v>
      </c>
      <c r="AX20">
        <f t="shared" si="10"/>
        <v>0</v>
      </c>
      <c r="AY20">
        <f t="shared" si="11"/>
        <v>0</v>
      </c>
    </row>
    <row r="21" spans="1:51" ht="15.95" customHeight="1" x14ac:dyDescent="0.15">
      <c r="A21" s="120">
        <v>17</v>
      </c>
      <c r="B21" s="123"/>
      <c r="C21" s="346"/>
      <c r="D21" s="131"/>
      <c r="E21" s="378"/>
      <c r="F21" s="133"/>
      <c r="G21" s="134"/>
      <c r="H21" s="135"/>
      <c r="I21" s="136"/>
      <c r="J21" s="135"/>
      <c r="K21" s="137"/>
      <c r="L21" s="137" t="s">
        <v>1</v>
      </c>
      <c r="M21" s="137"/>
      <c r="N21" s="38" t="s">
        <v>261</v>
      </c>
      <c r="O21" s="576"/>
      <c r="P21" s="567"/>
      <c r="Q21" s="147"/>
      <c r="R21" s="62"/>
      <c r="S21" s="141"/>
      <c r="T21" s="172"/>
      <c r="U21" s="143"/>
      <c r="V21" s="55"/>
      <c r="W21" s="145"/>
      <c r="X21" s="172"/>
      <c r="Y21" s="143"/>
      <c r="Z21" s="55"/>
      <c r="AA21" s="145"/>
      <c r="AB21" s="172"/>
      <c r="AC21" s="143"/>
      <c r="AD21" s="55"/>
      <c r="AE21" s="145"/>
      <c r="AF21" s="172"/>
      <c r="AG21" s="143"/>
      <c r="AI21">
        <f t="shared" si="0"/>
        <v>0</v>
      </c>
      <c r="AJ21" s="32"/>
      <c r="AK21" s="32">
        <f t="shared" si="1"/>
        <v>0</v>
      </c>
      <c r="AL21">
        <f t="shared" si="2"/>
        <v>0</v>
      </c>
      <c r="AM21">
        <f t="shared" si="6"/>
        <v>0</v>
      </c>
      <c r="AO21">
        <f t="shared" si="3"/>
        <v>0</v>
      </c>
      <c r="AP21">
        <f t="shared" si="7"/>
        <v>0</v>
      </c>
      <c r="AR21">
        <f t="shared" si="4"/>
        <v>0</v>
      </c>
      <c r="AS21">
        <f t="shared" si="8"/>
        <v>0</v>
      </c>
      <c r="AU21">
        <f t="shared" si="5"/>
        <v>0</v>
      </c>
      <c r="AV21">
        <f t="shared" si="9"/>
        <v>0</v>
      </c>
      <c r="AX21">
        <f t="shared" si="10"/>
        <v>0</v>
      </c>
      <c r="AY21">
        <f t="shared" si="11"/>
        <v>0</v>
      </c>
    </row>
    <row r="22" spans="1:51" ht="15.95" customHeight="1" x14ac:dyDescent="0.15">
      <c r="A22" s="120">
        <v>18</v>
      </c>
      <c r="B22" s="123"/>
      <c r="C22" s="346"/>
      <c r="D22" s="131"/>
      <c r="E22" s="378"/>
      <c r="F22" s="133"/>
      <c r="G22" s="134"/>
      <c r="H22" s="135"/>
      <c r="I22" s="136"/>
      <c r="J22" s="135"/>
      <c r="K22" s="137"/>
      <c r="L22" s="137" t="s">
        <v>1</v>
      </c>
      <c r="M22" s="137"/>
      <c r="N22" s="38" t="s">
        <v>261</v>
      </c>
      <c r="O22" s="576"/>
      <c r="P22" s="567"/>
      <c r="Q22" s="147"/>
      <c r="R22" s="62"/>
      <c r="S22" s="141"/>
      <c r="T22" s="172"/>
      <c r="U22" s="143"/>
      <c r="V22" s="55"/>
      <c r="W22" s="145"/>
      <c r="X22" s="172"/>
      <c r="Y22" s="143"/>
      <c r="Z22" s="55"/>
      <c r="AA22" s="145"/>
      <c r="AB22" s="172"/>
      <c r="AC22" s="143"/>
      <c r="AD22" s="55"/>
      <c r="AE22" s="145"/>
      <c r="AF22" s="172"/>
      <c r="AG22" s="143"/>
      <c r="AI22">
        <f t="shared" si="0"/>
        <v>0</v>
      </c>
      <c r="AJ22" s="32"/>
      <c r="AK22" s="32">
        <f t="shared" si="1"/>
        <v>0</v>
      </c>
      <c r="AL22">
        <f t="shared" si="2"/>
        <v>0</v>
      </c>
      <c r="AM22">
        <f t="shared" si="6"/>
        <v>0</v>
      </c>
      <c r="AO22">
        <f t="shared" si="3"/>
        <v>0</v>
      </c>
      <c r="AP22">
        <f t="shared" si="7"/>
        <v>0</v>
      </c>
      <c r="AR22">
        <f t="shared" si="4"/>
        <v>0</v>
      </c>
      <c r="AS22">
        <f t="shared" si="8"/>
        <v>0</v>
      </c>
      <c r="AU22">
        <f t="shared" si="5"/>
        <v>0</v>
      </c>
      <c r="AV22">
        <f t="shared" si="9"/>
        <v>0</v>
      </c>
      <c r="AX22">
        <f t="shared" si="10"/>
        <v>0</v>
      </c>
      <c r="AY22">
        <f t="shared" si="11"/>
        <v>0</v>
      </c>
    </row>
    <row r="23" spans="1:51" ht="15.95" customHeight="1" x14ac:dyDescent="0.15">
      <c r="A23" s="120">
        <v>19</v>
      </c>
      <c r="B23" s="123"/>
      <c r="C23" s="346"/>
      <c r="D23" s="131"/>
      <c r="E23" s="378"/>
      <c r="F23" s="133"/>
      <c r="G23" s="134"/>
      <c r="H23" s="135"/>
      <c r="I23" s="136"/>
      <c r="J23" s="135"/>
      <c r="K23" s="137"/>
      <c r="L23" s="137" t="s">
        <v>1</v>
      </c>
      <c r="M23" s="137"/>
      <c r="N23" s="38" t="s">
        <v>261</v>
      </c>
      <c r="O23" s="576"/>
      <c r="P23" s="567"/>
      <c r="Q23" s="147"/>
      <c r="R23" s="62"/>
      <c r="S23" s="141"/>
      <c r="T23" s="172"/>
      <c r="U23" s="143"/>
      <c r="V23" s="55"/>
      <c r="W23" s="145"/>
      <c r="X23" s="172"/>
      <c r="Y23" s="143"/>
      <c r="Z23" s="55"/>
      <c r="AA23" s="145"/>
      <c r="AB23" s="172"/>
      <c r="AC23" s="143"/>
      <c r="AD23" s="55"/>
      <c r="AE23" s="145"/>
      <c r="AF23" s="172"/>
      <c r="AG23" s="143"/>
      <c r="AI23">
        <f t="shared" si="0"/>
        <v>0</v>
      </c>
      <c r="AJ23" s="32"/>
      <c r="AK23" s="32">
        <f t="shared" si="1"/>
        <v>0</v>
      </c>
      <c r="AL23">
        <f t="shared" si="2"/>
        <v>0</v>
      </c>
      <c r="AM23">
        <f t="shared" si="6"/>
        <v>0</v>
      </c>
      <c r="AO23">
        <f t="shared" si="3"/>
        <v>0</v>
      </c>
      <c r="AP23">
        <f t="shared" si="7"/>
        <v>0</v>
      </c>
      <c r="AR23">
        <f t="shared" si="4"/>
        <v>0</v>
      </c>
      <c r="AS23">
        <f t="shared" si="8"/>
        <v>0</v>
      </c>
      <c r="AU23">
        <f t="shared" si="5"/>
        <v>0</v>
      </c>
      <c r="AV23">
        <f t="shared" si="9"/>
        <v>0</v>
      </c>
      <c r="AX23">
        <f t="shared" si="10"/>
        <v>0</v>
      </c>
      <c r="AY23">
        <f t="shared" si="11"/>
        <v>0</v>
      </c>
    </row>
    <row r="24" spans="1:51" ht="15.95" customHeight="1" thickBot="1" x14ac:dyDescent="0.2">
      <c r="A24" s="121">
        <v>20</v>
      </c>
      <c r="B24" s="284"/>
      <c r="C24" s="348"/>
      <c r="D24" s="292"/>
      <c r="E24" s="380"/>
      <c r="F24" s="294"/>
      <c r="G24" s="295"/>
      <c r="H24" s="296"/>
      <c r="I24" s="297"/>
      <c r="J24" s="296"/>
      <c r="K24" s="298"/>
      <c r="L24" s="298" t="s">
        <v>1</v>
      </c>
      <c r="M24" s="298"/>
      <c r="N24" s="40" t="s">
        <v>261</v>
      </c>
      <c r="O24" s="577"/>
      <c r="P24" s="569"/>
      <c r="Q24" s="308"/>
      <c r="R24" s="63"/>
      <c r="S24" s="302"/>
      <c r="T24" s="303"/>
      <c r="U24" s="304"/>
      <c r="V24" s="56"/>
      <c r="W24" s="306"/>
      <c r="X24" s="303"/>
      <c r="Y24" s="304"/>
      <c r="Z24" s="56"/>
      <c r="AA24" s="306"/>
      <c r="AB24" s="303"/>
      <c r="AC24" s="304"/>
      <c r="AD24" s="56"/>
      <c r="AE24" s="306"/>
      <c r="AF24" s="303"/>
      <c r="AG24" s="304"/>
      <c r="AI24">
        <f t="shared" si="0"/>
        <v>0</v>
      </c>
      <c r="AJ24" s="32"/>
      <c r="AK24" s="32">
        <f t="shared" si="1"/>
        <v>0</v>
      </c>
      <c r="AL24">
        <f t="shared" si="2"/>
        <v>0</v>
      </c>
      <c r="AM24">
        <f t="shared" si="6"/>
        <v>0</v>
      </c>
      <c r="AO24">
        <f t="shared" si="3"/>
        <v>0</v>
      </c>
      <c r="AP24">
        <f t="shared" si="7"/>
        <v>0</v>
      </c>
      <c r="AR24">
        <f t="shared" si="4"/>
        <v>0</v>
      </c>
      <c r="AS24">
        <f t="shared" si="8"/>
        <v>0</v>
      </c>
      <c r="AU24">
        <f t="shared" si="5"/>
        <v>0</v>
      </c>
      <c r="AV24">
        <f t="shared" si="9"/>
        <v>0</v>
      </c>
      <c r="AX24">
        <f t="shared" si="10"/>
        <v>0</v>
      </c>
      <c r="AY24">
        <f t="shared" si="11"/>
        <v>0</v>
      </c>
    </row>
    <row r="25" spans="1:51" ht="15.95" customHeight="1" x14ac:dyDescent="0.15">
      <c r="A25" s="120">
        <v>21</v>
      </c>
      <c r="B25" s="123"/>
      <c r="C25" s="346"/>
      <c r="D25" s="131"/>
      <c r="E25" s="378"/>
      <c r="F25" s="133"/>
      <c r="G25" s="134"/>
      <c r="H25" s="135"/>
      <c r="I25" s="136"/>
      <c r="J25" s="135"/>
      <c r="K25" s="137"/>
      <c r="L25" s="137" t="s">
        <v>1</v>
      </c>
      <c r="M25" s="137"/>
      <c r="N25" s="38" t="s">
        <v>261</v>
      </c>
      <c r="O25" s="576"/>
      <c r="P25" s="567"/>
      <c r="Q25" s="147"/>
      <c r="R25" s="62"/>
      <c r="S25" s="141"/>
      <c r="T25" s="172"/>
      <c r="U25" s="143"/>
      <c r="V25" s="55"/>
      <c r="W25" s="145"/>
      <c r="X25" s="172"/>
      <c r="Y25" s="143"/>
      <c r="Z25" s="55"/>
      <c r="AA25" s="145"/>
      <c r="AB25" s="172"/>
      <c r="AC25" s="143"/>
      <c r="AD25" s="55"/>
      <c r="AE25" s="145"/>
      <c r="AF25" s="172"/>
      <c r="AG25" s="143"/>
      <c r="AI25">
        <f t="shared" si="0"/>
        <v>0</v>
      </c>
      <c r="AJ25" s="32"/>
      <c r="AK25" s="32">
        <f t="shared" si="1"/>
        <v>0</v>
      </c>
      <c r="AL25">
        <f t="shared" si="2"/>
        <v>0</v>
      </c>
      <c r="AM25">
        <f t="shared" si="6"/>
        <v>0</v>
      </c>
      <c r="AO25">
        <f t="shared" si="3"/>
        <v>0</v>
      </c>
      <c r="AP25">
        <f t="shared" si="7"/>
        <v>0</v>
      </c>
      <c r="AR25">
        <f t="shared" si="4"/>
        <v>0</v>
      </c>
      <c r="AS25">
        <f t="shared" si="8"/>
        <v>0</v>
      </c>
      <c r="AU25">
        <f t="shared" si="5"/>
        <v>0</v>
      </c>
      <c r="AV25">
        <f t="shared" si="9"/>
        <v>0</v>
      </c>
      <c r="AX25">
        <f t="shared" si="10"/>
        <v>0</v>
      </c>
      <c r="AY25">
        <f t="shared" si="11"/>
        <v>0</v>
      </c>
    </row>
    <row r="26" spans="1:51" ht="15.95" customHeight="1" x14ac:dyDescent="0.15">
      <c r="A26" s="120">
        <v>22</v>
      </c>
      <c r="B26" s="123"/>
      <c r="C26" s="346"/>
      <c r="D26" s="131"/>
      <c r="E26" s="378"/>
      <c r="F26" s="133"/>
      <c r="G26" s="134"/>
      <c r="H26" s="135"/>
      <c r="I26" s="136"/>
      <c r="J26" s="135"/>
      <c r="K26" s="137"/>
      <c r="L26" s="137" t="s">
        <v>1</v>
      </c>
      <c r="M26" s="137"/>
      <c r="N26" s="38" t="s">
        <v>261</v>
      </c>
      <c r="O26" s="576"/>
      <c r="P26" s="567"/>
      <c r="Q26" s="147"/>
      <c r="R26" s="62"/>
      <c r="S26" s="141"/>
      <c r="T26" s="172"/>
      <c r="U26" s="143"/>
      <c r="V26" s="55"/>
      <c r="W26" s="145"/>
      <c r="X26" s="172"/>
      <c r="Y26" s="143"/>
      <c r="Z26" s="55"/>
      <c r="AA26" s="145"/>
      <c r="AB26" s="172"/>
      <c r="AC26" s="143"/>
      <c r="AD26" s="55"/>
      <c r="AE26" s="145"/>
      <c r="AF26" s="172"/>
      <c r="AG26" s="143"/>
      <c r="AI26">
        <f t="shared" si="0"/>
        <v>0</v>
      </c>
      <c r="AJ26" s="32"/>
      <c r="AK26" s="32">
        <f t="shared" si="1"/>
        <v>0</v>
      </c>
      <c r="AL26">
        <f t="shared" si="2"/>
        <v>0</v>
      </c>
      <c r="AM26">
        <f t="shared" si="6"/>
        <v>0</v>
      </c>
      <c r="AO26">
        <f t="shared" si="3"/>
        <v>0</v>
      </c>
      <c r="AP26">
        <f t="shared" si="7"/>
        <v>0</v>
      </c>
      <c r="AR26">
        <f t="shared" si="4"/>
        <v>0</v>
      </c>
      <c r="AS26">
        <f t="shared" si="8"/>
        <v>0</v>
      </c>
      <c r="AU26">
        <f t="shared" si="5"/>
        <v>0</v>
      </c>
      <c r="AV26">
        <f t="shared" si="9"/>
        <v>0</v>
      </c>
      <c r="AX26">
        <f t="shared" si="10"/>
        <v>0</v>
      </c>
      <c r="AY26">
        <f t="shared" si="11"/>
        <v>0</v>
      </c>
    </row>
    <row r="27" spans="1:51" ht="15.95" customHeight="1" x14ac:dyDescent="0.15">
      <c r="A27" s="120">
        <v>23</v>
      </c>
      <c r="B27" s="123"/>
      <c r="C27" s="346"/>
      <c r="D27" s="131"/>
      <c r="E27" s="378"/>
      <c r="F27" s="133"/>
      <c r="G27" s="134"/>
      <c r="H27" s="135"/>
      <c r="I27" s="136"/>
      <c r="J27" s="135"/>
      <c r="K27" s="137"/>
      <c r="L27" s="137" t="s">
        <v>1</v>
      </c>
      <c r="M27" s="137"/>
      <c r="N27" s="38" t="s">
        <v>261</v>
      </c>
      <c r="O27" s="576"/>
      <c r="P27" s="567"/>
      <c r="Q27" s="147"/>
      <c r="R27" s="62"/>
      <c r="S27" s="141"/>
      <c r="T27" s="172"/>
      <c r="U27" s="143"/>
      <c r="V27" s="55"/>
      <c r="W27" s="145"/>
      <c r="X27" s="172"/>
      <c r="Y27" s="143"/>
      <c r="Z27" s="55"/>
      <c r="AA27" s="145"/>
      <c r="AB27" s="172"/>
      <c r="AC27" s="143"/>
      <c r="AD27" s="55"/>
      <c r="AE27" s="145"/>
      <c r="AF27" s="172"/>
      <c r="AG27" s="143"/>
      <c r="AI27">
        <f t="shared" si="0"/>
        <v>0</v>
      </c>
      <c r="AJ27" s="32"/>
      <c r="AK27" s="32">
        <f t="shared" si="1"/>
        <v>0</v>
      </c>
      <c r="AL27">
        <f t="shared" si="2"/>
        <v>0</v>
      </c>
      <c r="AM27">
        <f t="shared" si="6"/>
        <v>0</v>
      </c>
      <c r="AO27">
        <f t="shared" si="3"/>
        <v>0</v>
      </c>
      <c r="AP27">
        <f t="shared" si="7"/>
        <v>0</v>
      </c>
      <c r="AR27">
        <f t="shared" si="4"/>
        <v>0</v>
      </c>
      <c r="AS27">
        <f t="shared" si="8"/>
        <v>0</v>
      </c>
      <c r="AU27">
        <f t="shared" si="5"/>
        <v>0</v>
      </c>
      <c r="AV27">
        <f t="shared" si="9"/>
        <v>0</v>
      </c>
      <c r="AX27">
        <f t="shared" si="10"/>
        <v>0</v>
      </c>
      <c r="AY27">
        <f t="shared" si="11"/>
        <v>0</v>
      </c>
    </row>
    <row r="28" spans="1:51" ht="15.95" customHeight="1" x14ac:dyDescent="0.15">
      <c r="A28" s="120">
        <v>24</v>
      </c>
      <c r="B28" s="123"/>
      <c r="C28" s="346"/>
      <c r="D28" s="131"/>
      <c r="E28" s="378"/>
      <c r="F28" s="133"/>
      <c r="G28" s="134"/>
      <c r="H28" s="135"/>
      <c r="I28" s="136"/>
      <c r="J28" s="135"/>
      <c r="K28" s="137"/>
      <c r="L28" s="137" t="s">
        <v>1</v>
      </c>
      <c r="M28" s="137"/>
      <c r="N28" s="38" t="s">
        <v>261</v>
      </c>
      <c r="O28" s="576"/>
      <c r="P28" s="567"/>
      <c r="Q28" s="147"/>
      <c r="R28" s="62"/>
      <c r="S28" s="141"/>
      <c r="T28" s="172"/>
      <c r="U28" s="143"/>
      <c r="V28" s="55"/>
      <c r="W28" s="145"/>
      <c r="X28" s="172"/>
      <c r="Y28" s="143"/>
      <c r="Z28" s="55"/>
      <c r="AA28" s="145"/>
      <c r="AB28" s="172"/>
      <c r="AC28" s="143"/>
      <c r="AD28" s="55"/>
      <c r="AE28" s="145"/>
      <c r="AF28" s="172"/>
      <c r="AG28" s="143"/>
      <c r="AI28">
        <f t="shared" si="0"/>
        <v>0</v>
      </c>
      <c r="AJ28" s="32"/>
      <c r="AK28" s="32">
        <f t="shared" si="1"/>
        <v>0</v>
      </c>
      <c r="AL28">
        <f t="shared" si="2"/>
        <v>0</v>
      </c>
      <c r="AM28">
        <f t="shared" si="6"/>
        <v>0</v>
      </c>
      <c r="AO28">
        <f t="shared" si="3"/>
        <v>0</v>
      </c>
      <c r="AP28">
        <f t="shared" si="7"/>
        <v>0</v>
      </c>
      <c r="AR28">
        <f t="shared" si="4"/>
        <v>0</v>
      </c>
      <c r="AS28">
        <f t="shared" si="8"/>
        <v>0</v>
      </c>
      <c r="AU28">
        <f t="shared" si="5"/>
        <v>0</v>
      </c>
      <c r="AV28">
        <f t="shared" si="9"/>
        <v>0</v>
      </c>
      <c r="AX28">
        <f t="shared" si="10"/>
        <v>0</v>
      </c>
      <c r="AY28">
        <f t="shared" si="11"/>
        <v>0</v>
      </c>
    </row>
    <row r="29" spans="1:51" ht="15.95" customHeight="1" x14ac:dyDescent="0.15">
      <c r="A29" s="119">
        <v>25</v>
      </c>
      <c r="B29" s="283"/>
      <c r="C29" s="347"/>
      <c r="D29" s="285"/>
      <c r="E29" s="379"/>
      <c r="F29" s="287"/>
      <c r="G29" s="288"/>
      <c r="H29" s="289"/>
      <c r="I29" s="290"/>
      <c r="J29" s="289"/>
      <c r="K29" s="291"/>
      <c r="L29" s="291" t="s">
        <v>1</v>
      </c>
      <c r="M29" s="291"/>
      <c r="N29" s="39" t="s">
        <v>261</v>
      </c>
      <c r="O29" s="575"/>
      <c r="P29" s="568"/>
      <c r="Q29" s="307"/>
      <c r="R29" s="61"/>
      <c r="S29" s="299"/>
      <c r="T29" s="300"/>
      <c r="U29" s="301"/>
      <c r="V29" s="54"/>
      <c r="W29" s="305"/>
      <c r="X29" s="300"/>
      <c r="Y29" s="301"/>
      <c r="Z29" s="54"/>
      <c r="AA29" s="305"/>
      <c r="AB29" s="300"/>
      <c r="AC29" s="301"/>
      <c r="AD29" s="54"/>
      <c r="AE29" s="305"/>
      <c r="AF29" s="300"/>
      <c r="AG29" s="301"/>
      <c r="AI29">
        <f t="shared" si="0"/>
        <v>0</v>
      </c>
      <c r="AJ29" s="32"/>
      <c r="AK29" s="32">
        <f t="shared" si="1"/>
        <v>0</v>
      </c>
      <c r="AL29">
        <f t="shared" si="2"/>
        <v>0</v>
      </c>
      <c r="AM29">
        <f t="shared" si="6"/>
        <v>0</v>
      </c>
      <c r="AO29">
        <f t="shared" si="3"/>
        <v>0</v>
      </c>
      <c r="AP29">
        <f t="shared" si="7"/>
        <v>0</v>
      </c>
      <c r="AR29">
        <f t="shared" si="4"/>
        <v>0</v>
      </c>
      <c r="AS29">
        <f t="shared" si="8"/>
        <v>0</v>
      </c>
      <c r="AU29">
        <f t="shared" si="5"/>
        <v>0</v>
      </c>
      <c r="AV29">
        <f t="shared" si="9"/>
        <v>0</v>
      </c>
      <c r="AX29">
        <f t="shared" si="10"/>
        <v>0</v>
      </c>
      <c r="AY29">
        <f t="shared" si="11"/>
        <v>0</v>
      </c>
    </row>
    <row r="30" spans="1:51" ht="15.95" customHeight="1" x14ac:dyDescent="0.15">
      <c r="A30" s="120">
        <v>26</v>
      </c>
      <c r="B30" s="123"/>
      <c r="C30" s="346"/>
      <c r="D30" s="131"/>
      <c r="E30" s="378"/>
      <c r="F30" s="133"/>
      <c r="G30" s="134"/>
      <c r="H30" s="135"/>
      <c r="I30" s="136"/>
      <c r="J30" s="135"/>
      <c r="K30" s="137"/>
      <c r="L30" s="137" t="s">
        <v>1</v>
      </c>
      <c r="M30" s="137"/>
      <c r="N30" s="38" t="s">
        <v>261</v>
      </c>
      <c r="O30" s="576"/>
      <c r="P30" s="567"/>
      <c r="Q30" s="147"/>
      <c r="R30" s="62"/>
      <c r="S30" s="141"/>
      <c r="T30" s="172"/>
      <c r="U30" s="143"/>
      <c r="V30" s="55"/>
      <c r="W30" s="145"/>
      <c r="X30" s="172"/>
      <c r="Y30" s="143"/>
      <c r="Z30" s="55"/>
      <c r="AA30" s="145"/>
      <c r="AB30" s="172"/>
      <c r="AC30" s="143"/>
      <c r="AD30" s="55"/>
      <c r="AE30" s="145"/>
      <c r="AF30" s="172"/>
      <c r="AG30" s="143"/>
      <c r="AI30">
        <f t="shared" si="0"/>
        <v>0</v>
      </c>
      <c r="AJ30" s="32"/>
      <c r="AK30" s="32">
        <f t="shared" si="1"/>
        <v>0</v>
      </c>
      <c r="AL30">
        <f t="shared" si="2"/>
        <v>0</v>
      </c>
      <c r="AM30">
        <f t="shared" si="6"/>
        <v>0</v>
      </c>
      <c r="AO30">
        <f t="shared" si="3"/>
        <v>0</v>
      </c>
      <c r="AP30">
        <f t="shared" si="7"/>
        <v>0</v>
      </c>
      <c r="AR30">
        <f t="shared" si="4"/>
        <v>0</v>
      </c>
      <c r="AS30">
        <f t="shared" si="8"/>
        <v>0</v>
      </c>
      <c r="AU30">
        <f t="shared" si="5"/>
        <v>0</v>
      </c>
      <c r="AV30">
        <f t="shared" si="9"/>
        <v>0</v>
      </c>
      <c r="AX30">
        <f t="shared" si="10"/>
        <v>0</v>
      </c>
      <c r="AY30">
        <f t="shared" si="11"/>
        <v>0</v>
      </c>
    </row>
    <row r="31" spans="1:51" ht="15.95" customHeight="1" x14ac:dyDescent="0.15">
      <c r="A31" s="120">
        <v>27</v>
      </c>
      <c r="B31" s="123"/>
      <c r="C31" s="346"/>
      <c r="D31" s="131"/>
      <c r="E31" s="378"/>
      <c r="F31" s="133"/>
      <c r="G31" s="134"/>
      <c r="H31" s="135"/>
      <c r="I31" s="136"/>
      <c r="J31" s="135"/>
      <c r="K31" s="137"/>
      <c r="L31" s="137" t="s">
        <v>1</v>
      </c>
      <c r="M31" s="137"/>
      <c r="N31" s="38" t="s">
        <v>261</v>
      </c>
      <c r="O31" s="576"/>
      <c r="P31" s="567"/>
      <c r="Q31" s="147"/>
      <c r="R31" s="62"/>
      <c r="S31" s="141"/>
      <c r="T31" s="172"/>
      <c r="U31" s="143"/>
      <c r="V31" s="55"/>
      <c r="W31" s="145"/>
      <c r="X31" s="172"/>
      <c r="Y31" s="143"/>
      <c r="Z31" s="55"/>
      <c r="AA31" s="145"/>
      <c r="AB31" s="172"/>
      <c r="AC31" s="143"/>
      <c r="AD31" s="55"/>
      <c r="AE31" s="145"/>
      <c r="AF31" s="172"/>
      <c r="AG31" s="143"/>
      <c r="AI31">
        <f t="shared" si="0"/>
        <v>0</v>
      </c>
      <c r="AJ31" s="32"/>
      <c r="AK31" s="32">
        <f t="shared" si="1"/>
        <v>0</v>
      </c>
      <c r="AL31">
        <f t="shared" si="2"/>
        <v>0</v>
      </c>
      <c r="AM31">
        <f t="shared" si="6"/>
        <v>0</v>
      </c>
      <c r="AO31">
        <f t="shared" si="3"/>
        <v>0</v>
      </c>
      <c r="AP31">
        <f t="shared" si="7"/>
        <v>0</v>
      </c>
      <c r="AR31">
        <f t="shared" si="4"/>
        <v>0</v>
      </c>
      <c r="AS31">
        <f t="shared" si="8"/>
        <v>0</v>
      </c>
      <c r="AU31">
        <f t="shared" si="5"/>
        <v>0</v>
      </c>
      <c r="AV31">
        <f t="shared" si="9"/>
        <v>0</v>
      </c>
      <c r="AX31">
        <f t="shared" si="10"/>
        <v>0</v>
      </c>
      <c r="AY31">
        <f t="shared" si="11"/>
        <v>0</v>
      </c>
    </row>
    <row r="32" spans="1:51" ht="15.95" customHeight="1" x14ac:dyDescent="0.15">
      <c r="A32" s="120">
        <v>28</v>
      </c>
      <c r="B32" s="123"/>
      <c r="C32" s="346"/>
      <c r="D32" s="131"/>
      <c r="E32" s="378"/>
      <c r="F32" s="133"/>
      <c r="G32" s="134"/>
      <c r="H32" s="135"/>
      <c r="I32" s="136"/>
      <c r="J32" s="135"/>
      <c r="K32" s="137"/>
      <c r="L32" s="137" t="s">
        <v>1</v>
      </c>
      <c r="M32" s="137"/>
      <c r="N32" s="38" t="s">
        <v>261</v>
      </c>
      <c r="O32" s="576"/>
      <c r="P32" s="567"/>
      <c r="Q32" s="147"/>
      <c r="R32" s="62"/>
      <c r="S32" s="141"/>
      <c r="T32" s="172"/>
      <c r="U32" s="143"/>
      <c r="V32" s="55"/>
      <c r="W32" s="145"/>
      <c r="X32" s="172"/>
      <c r="Y32" s="143"/>
      <c r="Z32" s="55"/>
      <c r="AA32" s="145"/>
      <c r="AB32" s="172"/>
      <c r="AC32" s="143"/>
      <c r="AD32" s="55"/>
      <c r="AE32" s="145"/>
      <c r="AF32" s="172"/>
      <c r="AG32" s="143"/>
      <c r="AI32">
        <f t="shared" si="0"/>
        <v>0</v>
      </c>
      <c r="AJ32" s="32"/>
      <c r="AK32" s="32">
        <f t="shared" si="1"/>
        <v>0</v>
      </c>
      <c r="AL32">
        <f t="shared" si="2"/>
        <v>0</v>
      </c>
      <c r="AM32">
        <f t="shared" si="6"/>
        <v>0</v>
      </c>
      <c r="AO32">
        <f t="shared" si="3"/>
        <v>0</v>
      </c>
      <c r="AP32">
        <f t="shared" si="7"/>
        <v>0</v>
      </c>
      <c r="AR32">
        <f t="shared" si="4"/>
        <v>0</v>
      </c>
      <c r="AS32">
        <f t="shared" si="8"/>
        <v>0</v>
      </c>
      <c r="AU32">
        <f t="shared" si="5"/>
        <v>0</v>
      </c>
      <c r="AV32">
        <f t="shared" si="9"/>
        <v>0</v>
      </c>
      <c r="AX32">
        <f t="shared" si="10"/>
        <v>0</v>
      </c>
      <c r="AY32">
        <f t="shared" si="11"/>
        <v>0</v>
      </c>
    </row>
    <row r="33" spans="1:51" ht="15.95" customHeight="1" x14ac:dyDescent="0.15">
      <c r="A33" s="120">
        <v>29</v>
      </c>
      <c r="B33" s="123"/>
      <c r="C33" s="346"/>
      <c r="D33" s="131"/>
      <c r="E33" s="378"/>
      <c r="F33" s="133"/>
      <c r="G33" s="134"/>
      <c r="H33" s="135"/>
      <c r="I33" s="136"/>
      <c r="J33" s="135"/>
      <c r="K33" s="137"/>
      <c r="L33" s="137" t="s">
        <v>1</v>
      </c>
      <c r="M33" s="137"/>
      <c r="N33" s="38" t="s">
        <v>261</v>
      </c>
      <c r="O33" s="576"/>
      <c r="P33" s="567"/>
      <c r="Q33" s="147"/>
      <c r="R33" s="62"/>
      <c r="S33" s="141"/>
      <c r="T33" s="172"/>
      <c r="U33" s="143"/>
      <c r="V33" s="55"/>
      <c r="W33" s="145"/>
      <c r="X33" s="172"/>
      <c r="Y33" s="143"/>
      <c r="Z33" s="55"/>
      <c r="AA33" s="145"/>
      <c r="AB33" s="172"/>
      <c r="AC33" s="143"/>
      <c r="AD33" s="55"/>
      <c r="AE33" s="145"/>
      <c r="AF33" s="172"/>
      <c r="AG33" s="143"/>
      <c r="AI33">
        <f t="shared" si="0"/>
        <v>0</v>
      </c>
      <c r="AK33" s="32">
        <f t="shared" si="1"/>
        <v>0</v>
      </c>
      <c r="AL33">
        <f t="shared" si="2"/>
        <v>0</v>
      </c>
      <c r="AM33">
        <f t="shared" si="6"/>
        <v>0</v>
      </c>
      <c r="AO33">
        <f t="shared" si="3"/>
        <v>0</v>
      </c>
      <c r="AP33">
        <f t="shared" si="7"/>
        <v>0</v>
      </c>
      <c r="AR33">
        <f t="shared" si="4"/>
        <v>0</v>
      </c>
      <c r="AS33">
        <f t="shared" si="8"/>
        <v>0</v>
      </c>
      <c r="AU33">
        <f t="shared" si="5"/>
        <v>0</v>
      </c>
      <c r="AV33">
        <f t="shared" si="9"/>
        <v>0</v>
      </c>
      <c r="AX33">
        <f t="shared" si="10"/>
        <v>0</v>
      </c>
      <c r="AY33">
        <f t="shared" si="11"/>
        <v>0</v>
      </c>
    </row>
    <row r="34" spans="1:51" ht="15.95" customHeight="1" thickBot="1" x14ac:dyDescent="0.2">
      <c r="A34" s="121">
        <v>30</v>
      </c>
      <c r="B34" s="284"/>
      <c r="C34" s="348"/>
      <c r="D34" s="292"/>
      <c r="E34" s="380"/>
      <c r="F34" s="294"/>
      <c r="G34" s="295"/>
      <c r="H34" s="296"/>
      <c r="I34" s="297"/>
      <c r="J34" s="296"/>
      <c r="K34" s="298"/>
      <c r="L34" s="298" t="s">
        <v>1</v>
      </c>
      <c r="M34" s="298"/>
      <c r="N34" s="40" t="s">
        <v>261</v>
      </c>
      <c r="O34" s="577"/>
      <c r="P34" s="569"/>
      <c r="Q34" s="308"/>
      <c r="R34" s="63"/>
      <c r="S34" s="302"/>
      <c r="T34" s="303"/>
      <c r="U34" s="304"/>
      <c r="V34" s="56"/>
      <c r="W34" s="306"/>
      <c r="X34" s="303"/>
      <c r="Y34" s="304"/>
      <c r="Z34" s="56"/>
      <c r="AA34" s="306"/>
      <c r="AB34" s="303"/>
      <c r="AC34" s="304"/>
      <c r="AD34" s="56"/>
      <c r="AE34" s="306"/>
      <c r="AF34" s="303"/>
      <c r="AG34" s="304"/>
      <c r="AI34">
        <f t="shared" si="0"/>
        <v>0</v>
      </c>
      <c r="AK34" s="32">
        <f t="shared" si="1"/>
        <v>0</v>
      </c>
      <c r="AL34">
        <f t="shared" si="2"/>
        <v>0</v>
      </c>
      <c r="AM34">
        <f t="shared" si="6"/>
        <v>0</v>
      </c>
      <c r="AO34">
        <f t="shared" si="3"/>
        <v>0</v>
      </c>
      <c r="AP34">
        <f t="shared" si="7"/>
        <v>0</v>
      </c>
      <c r="AR34">
        <f t="shared" si="4"/>
        <v>0</v>
      </c>
      <c r="AS34">
        <f t="shared" si="8"/>
        <v>0</v>
      </c>
      <c r="AU34">
        <f t="shared" si="5"/>
        <v>0</v>
      </c>
      <c r="AV34">
        <f t="shared" si="9"/>
        <v>0</v>
      </c>
      <c r="AX34">
        <f t="shared" si="10"/>
        <v>0</v>
      </c>
      <c r="AY34">
        <f t="shared" si="11"/>
        <v>0</v>
      </c>
    </row>
    <row r="35" spans="1:51" ht="15.95" customHeight="1" x14ac:dyDescent="0.15">
      <c r="A35" s="120">
        <v>31</v>
      </c>
      <c r="B35" s="123"/>
      <c r="C35" s="346"/>
      <c r="D35" s="131"/>
      <c r="E35" s="378"/>
      <c r="F35" s="133"/>
      <c r="G35" s="134"/>
      <c r="H35" s="135"/>
      <c r="I35" s="136"/>
      <c r="J35" s="135"/>
      <c r="K35" s="137"/>
      <c r="L35" s="137" t="s">
        <v>1</v>
      </c>
      <c r="M35" s="137"/>
      <c r="N35" s="38" t="s">
        <v>261</v>
      </c>
      <c r="O35" s="576"/>
      <c r="P35" s="567"/>
      <c r="Q35" s="147"/>
      <c r="R35" s="62"/>
      <c r="S35" s="141"/>
      <c r="T35" s="172"/>
      <c r="U35" s="143"/>
      <c r="V35" s="55"/>
      <c r="W35" s="145"/>
      <c r="X35" s="172"/>
      <c r="Y35" s="143"/>
      <c r="Z35" s="55"/>
      <c r="AA35" s="145"/>
      <c r="AB35" s="172"/>
      <c r="AC35" s="143"/>
      <c r="AD35" s="55"/>
      <c r="AE35" s="145"/>
      <c r="AF35" s="172"/>
      <c r="AG35" s="143"/>
      <c r="AI35">
        <f t="shared" si="0"/>
        <v>0</v>
      </c>
      <c r="AK35" s="32">
        <f t="shared" si="1"/>
        <v>0</v>
      </c>
      <c r="AL35">
        <f t="shared" si="2"/>
        <v>0</v>
      </c>
      <c r="AM35">
        <f t="shared" si="6"/>
        <v>0</v>
      </c>
      <c r="AO35">
        <f t="shared" si="3"/>
        <v>0</v>
      </c>
      <c r="AP35">
        <f t="shared" si="7"/>
        <v>0</v>
      </c>
      <c r="AR35">
        <f t="shared" si="4"/>
        <v>0</v>
      </c>
      <c r="AS35">
        <f t="shared" si="8"/>
        <v>0</v>
      </c>
      <c r="AU35">
        <f t="shared" si="5"/>
        <v>0</v>
      </c>
      <c r="AV35">
        <f t="shared" si="9"/>
        <v>0</v>
      </c>
      <c r="AX35">
        <f t="shared" si="10"/>
        <v>0</v>
      </c>
      <c r="AY35">
        <f t="shared" si="11"/>
        <v>0</v>
      </c>
    </row>
    <row r="36" spans="1:51" ht="15.95" customHeight="1" x14ac:dyDescent="0.15">
      <c r="A36" s="120">
        <v>32</v>
      </c>
      <c r="B36" s="123"/>
      <c r="C36" s="346"/>
      <c r="D36" s="131"/>
      <c r="E36" s="378"/>
      <c r="F36" s="133"/>
      <c r="G36" s="134"/>
      <c r="H36" s="135"/>
      <c r="I36" s="136"/>
      <c r="J36" s="135"/>
      <c r="K36" s="137"/>
      <c r="L36" s="137" t="s">
        <v>1</v>
      </c>
      <c r="M36" s="137"/>
      <c r="N36" s="38" t="s">
        <v>261</v>
      </c>
      <c r="O36" s="576"/>
      <c r="P36" s="567"/>
      <c r="Q36" s="147"/>
      <c r="R36" s="62"/>
      <c r="S36" s="141"/>
      <c r="T36" s="172"/>
      <c r="U36" s="143"/>
      <c r="V36" s="55"/>
      <c r="W36" s="145"/>
      <c r="X36" s="172"/>
      <c r="Y36" s="143"/>
      <c r="Z36" s="55"/>
      <c r="AA36" s="145"/>
      <c r="AB36" s="172"/>
      <c r="AC36" s="143"/>
      <c r="AD36" s="55"/>
      <c r="AE36" s="145"/>
      <c r="AF36" s="172"/>
      <c r="AG36" s="143"/>
      <c r="AI36">
        <f t="shared" si="0"/>
        <v>0</v>
      </c>
      <c r="AK36" s="32">
        <f t="shared" si="1"/>
        <v>0</v>
      </c>
      <c r="AL36">
        <f t="shared" si="2"/>
        <v>0</v>
      </c>
      <c r="AM36">
        <f t="shared" si="6"/>
        <v>0</v>
      </c>
      <c r="AO36">
        <f t="shared" si="3"/>
        <v>0</v>
      </c>
      <c r="AP36">
        <f t="shared" si="7"/>
        <v>0</v>
      </c>
      <c r="AR36">
        <f t="shared" si="4"/>
        <v>0</v>
      </c>
      <c r="AS36">
        <f t="shared" si="8"/>
        <v>0</v>
      </c>
      <c r="AU36">
        <f t="shared" si="5"/>
        <v>0</v>
      </c>
      <c r="AV36">
        <f t="shared" si="9"/>
        <v>0</v>
      </c>
      <c r="AX36">
        <f t="shared" si="10"/>
        <v>0</v>
      </c>
      <c r="AY36">
        <f t="shared" si="11"/>
        <v>0</v>
      </c>
    </row>
    <row r="37" spans="1:51" ht="15.95" customHeight="1" x14ac:dyDescent="0.15">
      <c r="A37" s="120">
        <v>33</v>
      </c>
      <c r="B37" s="123"/>
      <c r="C37" s="346"/>
      <c r="D37" s="131"/>
      <c r="E37" s="378"/>
      <c r="F37" s="133"/>
      <c r="G37" s="134"/>
      <c r="H37" s="135"/>
      <c r="I37" s="136"/>
      <c r="J37" s="135"/>
      <c r="K37" s="137"/>
      <c r="L37" s="137" t="s">
        <v>1</v>
      </c>
      <c r="M37" s="137"/>
      <c r="N37" s="38" t="s">
        <v>261</v>
      </c>
      <c r="O37" s="576"/>
      <c r="P37" s="567"/>
      <c r="Q37" s="147"/>
      <c r="R37" s="62"/>
      <c r="S37" s="141"/>
      <c r="T37" s="172"/>
      <c r="U37" s="143"/>
      <c r="V37" s="55"/>
      <c r="W37" s="145"/>
      <c r="X37" s="172"/>
      <c r="Y37" s="143"/>
      <c r="Z37" s="55"/>
      <c r="AA37" s="145"/>
      <c r="AB37" s="172"/>
      <c r="AC37" s="143"/>
      <c r="AD37" s="55"/>
      <c r="AE37" s="145"/>
      <c r="AF37" s="172"/>
      <c r="AG37" s="143"/>
      <c r="AI37">
        <f t="shared" ref="AI37:AI68" si="12">IF(B37="",0,1)</f>
        <v>0</v>
      </c>
      <c r="AK37" s="32">
        <f t="shared" ref="AK37:AK68" si="13">IF(K37="",0,1)</f>
        <v>0</v>
      </c>
      <c r="AL37">
        <f t="shared" ref="AL37:AL68" si="14">IF(S37="",0,1)</f>
        <v>0</v>
      </c>
      <c r="AM37">
        <f t="shared" si="6"/>
        <v>0</v>
      </c>
      <c r="AO37">
        <f t="shared" ref="AO37:AO68" si="15">IF(W37="",0,1)</f>
        <v>0</v>
      </c>
      <c r="AP37">
        <f t="shared" si="7"/>
        <v>0</v>
      </c>
      <c r="AR37">
        <f t="shared" ref="AR37:AR68" si="16">IF(AA37="",0,1)</f>
        <v>0</v>
      </c>
      <c r="AS37">
        <f t="shared" si="8"/>
        <v>0</v>
      </c>
      <c r="AU37">
        <f t="shared" ref="AU37:AU68" si="17">IF(AE37="",0,1)</f>
        <v>0</v>
      </c>
      <c r="AV37">
        <f t="shared" si="9"/>
        <v>0</v>
      </c>
      <c r="AX37">
        <f t="shared" si="10"/>
        <v>0</v>
      </c>
      <c r="AY37">
        <f t="shared" si="11"/>
        <v>0</v>
      </c>
    </row>
    <row r="38" spans="1:51" ht="15.95" customHeight="1" x14ac:dyDescent="0.15">
      <c r="A38" s="120">
        <v>34</v>
      </c>
      <c r="B38" s="123"/>
      <c r="C38" s="346"/>
      <c r="D38" s="131"/>
      <c r="E38" s="378"/>
      <c r="F38" s="133"/>
      <c r="G38" s="134"/>
      <c r="H38" s="135"/>
      <c r="I38" s="136"/>
      <c r="J38" s="135"/>
      <c r="K38" s="137"/>
      <c r="L38" s="137" t="s">
        <v>1</v>
      </c>
      <c r="M38" s="137"/>
      <c r="N38" s="38" t="s">
        <v>261</v>
      </c>
      <c r="O38" s="576"/>
      <c r="P38" s="567"/>
      <c r="Q38" s="147"/>
      <c r="R38" s="62"/>
      <c r="S38" s="141"/>
      <c r="T38" s="172"/>
      <c r="U38" s="143"/>
      <c r="V38" s="55"/>
      <c r="W38" s="145"/>
      <c r="X38" s="172"/>
      <c r="Y38" s="143"/>
      <c r="Z38" s="55"/>
      <c r="AA38" s="145"/>
      <c r="AB38" s="172"/>
      <c r="AC38" s="143"/>
      <c r="AD38" s="55"/>
      <c r="AE38" s="145"/>
      <c r="AF38" s="172"/>
      <c r="AG38" s="143"/>
      <c r="AI38">
        <f t="shared" si="12"/>
        <v>0</v>
      </c>
      <c r="AK38" s="32">
        <f t="shared" si="13"/>
        <v>0</v>
      </c>
      <c r="AL38">
        <f t="shared" si="14"/>
        <v>0</v>
      </c>
      <c r="AM38">
        <f t="shared" si="6"/>
        <v>0</v>
      </c>
      <c r="AO38">
        <f t="shared" si="15"/>
        <v>0</v>
      </c>
      <c r="AP38">
        <f t="shared" si="7"/>
        <v>0</v>
      </c>
      <c r="AR38">
        <f t="shared" si="16"/>
        <v>0</v>
      </c>
      <c r="AS38">
        <f t="shared" si="8"/>
        <v>0</v>
      </c>
      <c r="AU38">
        <f t="shared" si="17"/>
        <v>0</v>
      </c>
      <c r="AV38">
        <f t="shared" si="9"/>
        <v>0</v>
      </c>
      <c r="AX38">
        <f t="shared" si="10"/>
        <v>0</v>
      </c>
      <c r="AY38">
        <f t="shared" si="11"/>
        <v>0</v>
      </c>
    </row>
    <row r="39" spans="1:51" ht="15.95" customHeight="1" x14ac:dyDescent="0.15">
      <c r="A39" s="119">
        <v>35</v>
      </c>
      <c r="B39" s="283"/>
      <c r="C39" s="347"/>
      <c r="D39" s="285"/>
      <c r="E39" s="379"/>
      <c r="F39" s="287"/>
      <c r="G39" s="288"/>
      <c r="H39" s="289"/>
      <c r="I39" s="290"/>
      <c r="J39" s="289"/>
      <c r="K39" s="291"/>
      <c r="L39" s="291" t="s">
        <v>1</v>
      </c>
      <c r="M39" s="291"/>
      <c r="N39" s="39" t="s">
        <v>261</v>
      </c>
      <c r="O39" s="575"/>
      <c r="P39" s="568"/>
      <c r="Q39" s="307"/>
      <c r="R39" s="61"/>
      <c r="S39" s="299"/>
      <c r="T39" s="300"/>
      <c r="U39" s="301"/>
      <c r="V39" s="54"/>
      <c r="W39" s="305"/>
      <c r="X39" s="300"/>
      <c r="Y39" s="301"/>
      <c r="Z39" s="54"/>
      <c r="AA39" s="305"/>
      <c r="AB39" s="300"/>
      <c r="AC39" s="301"/>
      <c r="AD39" s="54"/>
      <c r="AE39" s="305"/>
      <c r="AF39" s="300"/>
      <c r="AG39" s="301"/>
      <c r="AI39">
        <f t="shared" si="12"/>
        <v>0</v>
      </c>
      <c r="AK39" s="32">
        <f t="shared" si="13"/>
        <v>0</v>
      </c>
      <c r="AL39">
        <f t="shared" si="14"/>
        <v>0</v>
      </c>
      <c r="AM39">
        <f t="shared" si="6"/>
        <v>0</v>
      </c>
      <c r="AO39">
        <f t="shared" si="15"/>
        <v>0</v>
      </c>
      <c r="AP39">
        <f t="shared" si="7"/>
        <v>0</v>
      </c>
      <c r="AR39">
        <f t="shared" si="16"/>
        <v>0</v>
      </c>
      <c r="AS39">
        <f t="shared" si="8"/>
        <v>0</v>
      </c>
      <c r="AU39">
        <f t="shared" si="17"/>
        <v>0</v>
      </c>
      <c r="AV39">
        <f t="shared" si="9"/>
        <v>0</v>
      </c>
      <c r="AX39">
        <f t="shared" si="10"/>
        <v>0</v>
      </c>
      <c r="AY39">
        <f t="shared" si="11"/>
        <v>0</v>
      </c>
    </row>
    <row r="40" spans="1:51" ht="15.95" customHeight="1" x14ac:dyDescent="0.15">
      <c r="A40" s="120">
        <v>36</v>
      </c>
      <c r="B40" s="123"/>
      <c r="C40" s="346"/>
      <c r="D40" s="131"/>
      <c r="E40" s="378"/>
      <c r="F40" s="133"/>
      <c r="G40" s="134"/>
      <c r="H40" s="135"/>
      <c r="I40" s="136"/>
      <c r="J40" s="135"/>
      <c r="K40" s="137"/>
      <c r="L40" s="137" t="s">
        <v>1</v>
      </c>
      <c r="M40" s="137"/>
      <c r="N40" s="38" t="s">
        <v>261</v>
      </c>
      <c r="O40" s="576"/>
      <c r="P40" s="567"/>
      <c r="Q40" s="147"/>
      <c r="R40" s="62"/>
      <c r="S40" s="141"/>
      <c r="T40" s="172"/>
      <c r="U40" s="143"/>
      <c r="V40" s="55"/>
      <c r="W40" s="145"/>
      <c r="X40" s="172"/>
      <c r="Y40" s="143"/>
      <c r="Z40" s="55"/>
      <c r="AA40" s="145"/>
      <c r="AB40" s="172"/>
      <c r="AC40" s="143"/>
      <c r="AD40" s="55"/>
      <c r="AE40" s="145"/>
      <c r="AF40" s="172"/>
      <c r="AG40" s="143"/>
      <c r="AI40">
        <f t="shared" si="12"/>
        <v>0</v>
      </c>
      <c r="AK40" s="32">
        <f t="shared" si="13"/>
        <v>0</v>
      </c>
      <c r="AL40">
        <f t="shared" si="14"/>
        <v>0</v>
      </c>
      <c r="AM40">
        <f t="shared" si="6"/>
        <v>0</v>
      </c>
      <c r="AO40">
        <f t="shared" si="15"/>
        <v>0</v>
      </c>
      <c r="AP40">
        <f t="shared" si="7"/>
        <v>0</v>
      </c>
      <c r="AR40">
        <f t="shared" si="16"/>
        <v>0</v>
      </c>
      <c r="AS40">
        <f t="shared" si="8"/>
        <v>0</v>
      </c>
      <c r="AU40">
        <f t="shared" si="17"/>
        <v>0</v>
      </c>
      <c r="AV40">
        <f t="shared" si="9"/>
        <v>0</v>
      </c>
      <c r="AX40">
        <f t="shared" si="10"/>
        <v>0</v>
      </c>
      <c r="AY40">
        <f t="shared" si="11"/>
        <v>0</v>
      </c>
    </row>
    <row r="41" spans="1:51" ht="15.95" customHeight="1" x14ac:dyDescent="0.15">
      <c r="A41" s="120">
        <v>37</v>
      </c>
      <c r="B41" s="123"/>
      <c r="C41" s="346"/>
      <c r="D41" s="131"/>
      <c r="E41" s="378"/>
      <c r="F41" s="133"/>
      <c r="G41" s="134"/>
      <c r="H41" s="135"/>
      <c r="I41" s="136"/>
      <c r="J41" s="135"/>
      <c r="K41" s="137"/>
      <c r="L41" s="137" t="s">
        <v>1</v>
      </c>
      <c r="M41" s="137"/>
      <c r="N41" s="38" t="s">
        <v>261</v>
      </c>
      <c r="O41" s="576"/>
      <c r="P41" s="567"/>
      <c r="Q41" s="147"/>
      <c r="R41" s="62"/>
      <c r="S41" s="141"/>
      <c r="T41" s="172"/>
      <c r="U41" s="143"/>
      <c r="V41" s="55"/>
      <c r="W41" s="145"/>
      <c r="X41" s="172"/>
      <c r="Y41" s="143"/>
      <c r="Z41" s="55"/>
      <c r="AA41" s="145"/>
      <c r="AB41" s="172"/>
      <c r="AC41" s="143"/>
      <c r="AD41" s="55"/>
      <c r="AE41" s="145"/>
      <c r="AF41" s="172"/>
      <c r="AG41" s="143"/>
      <c r="AI41">
        <f t="shared" si="12"/>
        <v>0</v>
      </c>
      <c r="AK41" s="32">
        <f t="shared" si="13"/>
        <v>0</v>
      </c>
      <c r="AL41">
        <f t="shared" si="14"/>
        <v>0</v>
      </c>
      <c r="AM41">
        <f t="shared" si="6"/>
        <v>0</v>
      </c>
      <c r="AO41">
        <f t="shared" si="15"/>
        <v>0</v>
      </c>
      <c r="AP41">
        <f t="shared" si="7"/>
        <v>0</v>
      </c>
      <c r="AR41">
        <f t="shared" si="16"/>
        <v>0</v>
      </c>
      <c r="AS41">
        <f t="shared" si="8"/>
        <v>0</v>
      </c>
      <c r="AU41">
        <f t="shared" si="17"/>
        <v>0</v>
      </c>
      <c r="AV41">
        <f t="shared" si="9"/>
        <v>0</v>
      </c>
      <c r="AX41">
        <f t="shared" si="10"/>
        <v>0</v>
      </c>
      <c r="AY41">
        <f t="shared" si="11"/>
        <v>0</v>
      </c>
    </row>
    <row r="42" spans="1:51" ht="15.95" customHeight="1" x14ac:dyDescent="0.15">
      <c r="A42" s="120">
        <v>38</v>
      </c>
      <c r="B42" s="123"/>
      <c r="C42" s="346"/>
      <c r="D42" s="131"/>
      <c r="E42" s="378"/>
      <c r="F42" s="133"/>
      <c r="G42" s="134"/>
      <c r="H42" s="135"/>
      <c r="I42" s="136"/>
      <c r="J42" s="135"/>
      <c r="K42" s="137"/>
      <c r="L42" s="137" t="s">
        <v>1</v>
      </c>
      <c r="M42" s="137"/>
      <c r="N42" s="38" t="s">
        <v>261</v>
      </c>
      <c r="O42" s="576"/>
      <c r="P42" s="567"/>
      <c r="Q42" s="147"/>
      <c r="R42" s="62"/>
      <c r="S42" s="141"/>
      <c r="T42" s="172"/>
      <c r="U42" s="143"/>
      <c r="V42" s="55"/>
      <c r="W42" s="145"/>
      <c r="X42" s="172"/>
      <c r="Y42" s="143"/>
      <c r="Z42" s="55"/>
      <c r="AA42" s="145"/>
      <c r="AB42" s="172"/>
      <c r="AC42" s="143"/>
      <c r="AD42" s="55"/>
      <c r="AE42" s="145"/>
      <c r="AF42" s="172"/>
      <c r="AG42" s="143"/>
      <c r="AI42">
        <f t="shared" si="12"/>
        <v>0</v>
      </c>
      <c r="AK42" s="32">
        <f t="shared" si="13"/>
        <v>0</v>
      </c>
      <c r="AL42">
        <f t="shared" si="14"/>
        <v>0</v>
      </c>
      <c r="AM42">
        <f t="shared" si="6"/>
        <v>0</v>
      </c>
      <c r="AO42">
        <f t="shared" si="15"/>
        <v>0</v>
      </c>
      <c r="AP42">
        <f t="shared" si="7"/>
        <v>0</v>
      </c>
      <c r="AR42">
        <f t="shared" si="16"/>
        <v>0</v>
      </c>
      <c r="AS42">
        <f t="shared" si="8"/>
        <v>0</v>
      </c>
      <c r="AU42">
        <f t="shared" si="17"/>
        <v>0</v>
      </c>
      <c r="AV42">
        <f t="shared" si="9"/>
        <v>0</v>
      </c>
      <c r="AX42">
        <f t="shared" si="10"/>
        <v>0</v>
      </c>
      <c r="AY42">
        <f t="shared" si="11"/>
        <v>0</v>
      </c>
    </row>
    <row r="43" spans="1:51" ht="15.95" customHeight="1" x14ac:dyDescent="0.15">
      <c r="A43" s="120">
        <v>39</v>
      </c>
      <c r="B43" s="123"/>
      <c r="C43" s="346"/>
      <c r="D43" s="131"/>
      <c r="E43" s="378"/>
      <c r="F43" s="133"/>
      <c r="G43" s="134"/>
      <c r="H43" s="135"/>
      <c r="I43" s="136"/>
      <c r="J43" s="135"/>
      <c r="K43" s="137"/>
      <c r="L43" s="137" t="s">
        <v>1</v>
      </c>
      <c r="M43" s="137"/>
      <c r="N43" s="38" t="s">
        <v>261</v>
      </c>
      <c r="O43" s="576"/>
      <c r="P43" s="567"/>
      <c r="Q43" s="147"/>
      <c r="R43" s="62"/>
      <c r="S43" s="141"/>
      <c r="T43" s="172"/>
      <c r="U43" s="143"/>
      <c r="V43" s="55"/>
      <c r="W43" s="145"/>
      <c r="X43" s="172"/>
      <c r="Y43" s="143"/>
      <c r="Z43" s="55"/>
      <c r="AA43" s="145"/>
      <c r="AB43" s="172"/>
      <c r="AC43" s="143"/>
      <c r="AD43" s="55"/>
      <c r="AE43" s="145"/>
      <c r="AF43" s="172"/>
      <c r="AG43" s="143"/>
      <c r="AI43">
        <f t="shared" si="12"/>
        <v>0</v>
      </c>
      <c r="AK43" s="32">
        <f t="shared" si="13"/>
        <v>0</v>
      </c>
      <c r="AL43">
        <f t="shared" si="14"/>
        <v>0</v>
      </c>
      <c r="AM43">
        <f t="shared" si="6"/>
        <v>0</v>
      </c>
      <c r="AO43">
        <f t="shared" si="15"/>
        <v>0</v>
      </c>
      <c r="AP43">
        <f t="shared" si="7"/>
        <v>0</v>
      </c>
      <c r="AR43">
        <f t="shared" si="16"/>
        <v>0</v>
      </c>
      <c r="AS43">
        <f t="shared" si="8"/>
        <v>0</v>
      </c>
      <c r="AU43">
        <f t="shared" si="17"/>
        <v>0</v>
      </c>
      <c r="AV43">
        <f t="shared" si="9"/>
        <v>0</v>
      </c>
      <c r="AX43">
        <f t="shared" si="10"/>
        <v>0</v>
      </c>
      <c r="AY43">
        <f t="shared" si="11"/>
        <v>0</v>
      </c>
    </row>
    <row r="44" spans="1:51" ht="15.95" customHeight="1" thickBot="1" x14ac:dyDescent="0.2">
      <c r="A44" s="121">
        <v>40</v>
      </c>
      <c r="B44" s="284"/>
      <c r="C44" s="348"/>
      <c r="D44" s="292"/>
      <c r="E44" s="380"/>
      <c r="F44" s="294"/>
      <c r="G44" s="295"/>
      <c r="H44" s="296"/>
      <c r="I44" s="297"/>
      <c r="J44" s="296"/>
      <c r="K44" s="298"/>
      <c r="L44" s="298" t="s">
        <v>1</v>
      </c>
      <c r="M44" s="298"/>
      <c r="N44" s="40" t="s">
        <v>261</v>
      </c>
      <c r="O44" s="577"/>
      <c r="P44" s="569"/>
      <c r="Q44" s="308"/>
      <c r="R44" s="63"/>
      <c r="S44" s="302"/>
      <c r="T44" s="303"/>
      <c r="U44" s="304"/>
      <c r="V44" s="56"/>
      <c r="W44" s="306"/>
      <c r="X44" s="303"/>
      <c r="Y44" s="304"/>
      <c r="Z44" s="56"/>
      <c r="AA44" s="306"/>
      <c r="AB44" s="303"/>
      <c r="AC44" s="304"/>
      <c r="AD44" s="56"/>
      <c r="AE44" s="306"/>
      <c r="AF44" s="303"/>
      <c r="AG44" s="304"/>
      <c r="AI44">
        <f t="shared" si="12"/>
        <v>0</v>
      </c>
      <c r="AK44" s="32">
        <f t="shared" si="13"/>
        <v>0</v>
      </c>
      <c r="AL44">
        <f t="shared" si="14"/>
        <v>0</v>
      </c>
      <c r="AM44">
        <f t="shared" si="6"/>
        <v>0</v>
      </c>
      <c r="AO44">
        <f t="shared" si="15"/>
        <v>0</v>
      </c>
      <c r="AP44">
        <f t="shared" si="7"/>
        <v>0</v>
      </c>
      <c r="AR44">
        <f t="shared" si="16"/>
        <v>0</v>
      </c>
      <c r="AS44">
        <f t="shared" si="8"/>
        <v>0</v>
      </c>
      <c r="AU44">
        <f t="shared" si="17"/>
        <v>0</v>
      </c>
      <c r="AV44">
        <f t="shared" si="9"/>
        <v>0</v>
      </c>
      <c r="AX44">
        <f t="shared" si="10"/>
        <v>0</v>
      </c>
      <c r="AY44">
        <f t="shared" si="11"/>
        <v>0</v>
      </c>
    </row>
    <row r="45" spans="1:51" ht="15.95" customHeight="1" x14ac:dyDescent="0.15">
      <c r="A45" s="120">
        <v>41</v>
      </c>
      <c r="B45" s="123"/>
      <c r="C45" s="346"/>
      <c r="D45" s="131"/>
      <c r="E45" s="378"/>
      <c r="F45" s="133"/>
      <c r="G45" s="134"/>
      <c r="H45" s="135"/>
      <c r="I45" s="136"/>
      <c r="J45" s="135"/>
      <c r="K45" s="137"/>
      <c r="L45" s="137" t="s">
        <v>1</v>
      </c>
      <c r="M45" s="137"/>
      <c r="N45" s="38" t="s">
        <v>261</v>
      </c>
      <c r="O45" s="576"/>
      <c r="P45" s="567"/>
      <c r="Q45" s="147"/>
      <c r="R45" s="62"/>
      <c r="S45" s="141"/>
      <c r="T45" s="172"/>
      <c r="U45" s="143"/>
      <c r="V45" s="55"/>
      <c r="W45" s="145"/>
      <c r="X45" s="172"/>
      <c r="Y45" s="143"/>
      <c r="Z45" s="55"/>
      <c r="AA45" s="145"/>
      <c r="AB45" s="172"/>
      <c r="AC45" s="143"/>
      <c r="AD45" s="55"/>
      <c r="AE45" s="145"/>
      <c r="AF45" s="172"/>
      <c r="AG45" s="143"/>
      <c r="AI45">
        <f t="shared" si="12"/>
        <v>0</v>
      </c>
      <c r="AK45" s="32">
        <f t="shared" si="13"/>
        <v>0</v>
      </c>
      <c r="AL45">
        <f t="shared" si="14"/>
        <v>0</v>
      </c>
      <c r="AM45">
        <f t="shared" si="6"/>
        <v>0</v>
      </c>
      <c r="AO45">
        <f t="shared" si="15"/>
        <v>0</v>
      </c>
      <c r="AP45">
        <f t="shared" si="7"/>
        <v>0</v>
      </c>
      <c r="AR45">
        <f t="shared" si="16"/>
        <v>0</v>
      </c>
      <c r="AS45">
        <f t="shared" si="8"/>
        <v>0</v>
      </c>
      <c r="AU45">
        <f t="shared" si="17"/>
        <v>0</v>
      </c>
      <c r="AV45">
        <f t="shared" si="9"/>
        <v>0</v>
      </c>
      <c r="AX45">
        <f t="shared" si="10"/>
        <v>0</v>
      </c>
      <c r="AY45">
        <f t="shared" si="11"/>
        <v>0</v>
      </c>
    </row>
    <row r="46" spans="1:51" ht="15.95" customHeight="1" x14ac:dyDescent="0.15">
      <c r="A46" s="120">
        <v>42</v>
      </c>
      <c r="B46" s="123"/>
      <c r="C46" s="346"/>
      <c r="D46" s="131"/>
      <c r="E46" s="378"/>
      <c r="F46" s="133"/>
      <c r="G46" s="134"/>
      <c r="H46" s="135"/>
      <c r="I46" s="136"/>
      <c r="J46" s="135"/>
      <c r="K46" s="137"/>
      <c r="L46" s="137" t="s">
        <v>1</v>
      </c>
      <c r="M46" s="137"/>
      <c r="N46" s="38" t="s">
        <v>261</v>
      </c>
      <c r="O46" s="576"/>
      <c r="P46" s="567"/>
      <c r="Q46" s="147"/>
      <c r="R46" s="62"/>
      <c r="S46" s="141"/>
      <c r="T46" s="172"/>
      <c r="U46" s="143"/>
      <c r="V46" s="55"/>
      <c r="W46" s="145"/>
      <c r="X46" s="172"/>
      <c r="Y46" s="143"/>
      <c r="Z46" s="55"/>
      <c r="AA46" s="145"/>
      <c r="AB46" s="172"/>
      <c r="AC46" s="143"/>
      <c r="AD46" s="55"/>
      <c r="AE46" s="145"/>
      <c r="AF46" s="172"/>
      <c r="AG46" s="143"/>
      <c r="AI46">
        <f t="shared" si="12"/>
        <v>0</v>
      </c>
      <c r="AK46" s="32">
        <f t="shared" si="13"/>
        <v>0</v>
      </c>
      <c r="AL46">
        <f t="shared" si="14"/>
        <v>0</v>
      </c>
      <c r="AM46">
        <f t="shared" si="6"/>
        <v>0</v>
      </c>
      <c r="AO46">
        <f t="shared" si="15"/>
        <v>0</v>
      </c>
      <c r="AP46">
        <f t="shared" si="7"/>
        <v>0</v>
      </c>
      <c r="AR46">
        <f t="shared" si="16"/>
        <v>0</v>
      </c>
      <c r="AS46">
        <f t="shared" si="8"/>
        <v>0</v>
      </c>
      <c r="AU46">
        <f t="shared" si="17"/>
        <v>0</v>
      </c>
      <c r="AV46">
        <f t="shared" si="9"/>
        <v>0</v>
      </c>
      <c r="AX46">
        <f t="shared" si="10"/>
        <v>0</v>
      </c>
      <c r="AY46">
        <f t="shared" si="11"/>
        <v>0</v>
      </c>
    </row>
    <row r="47" spans="1:51" ht="15.95" customHeight="1" x14ac:dyDescent="0.15">
      <c r="A47" s="120">
        <v>43</v>
      </c>
      <c r="B47" s="123"/>
      <c r="C47" s="346"/>
      <c r="D47" s="131"/>
      <c r="E47" s="378"/>
      <c r="F47" s="133"/>
      <c r="G47" s="134"/>
      <c r="H47" s="135"/>
      <c r="I47" s="136"/>
      <c r="J47" s="135"/>
      <c r="K47" s="137"/>
      <c r="L47" s="137" t="s">
        <v>1</v>
      </c>
      <c r="M47" s="137"/>
      <c r="N47" s="38" t="s">
        <v>261</v>
      </c>
      <c r="O47" s="576"/>
      <c r="P47" s="567"/>
      <c r="Q47" s="147"/>
      <c r="R47" s="62"/>
      <c r="S47" s="141"/>
      <c r="T47" s="172"/>
      <c r="U47" s="143"/>
      <c r="V47" s="55"/>
      <c r="W47" s="145"/>
      <c r="X47" s="172"/>
      <c r="Y47" s="143"/>
      <c r="Z47" s="55"/>
      <c r="AA47" s="145"/>
      <c r="AB47" s="172"/>
      <c r="AC47" s="143"/>
      <c r="AD47" s="55"/>
      <c r="AE47" s="145"/>
      <c r="AF47" s="172"/>
      <c r="AG47" s="143"/>
      <c r="AI47">
        <f t="shared" si="12"/>
        <v>0</v>
      </c>
      <c r="AK47" s="32">
        <f t="shared" si="13"/>
        <v>0</v>
      </c>
      <c r="AL47">
        <f t="shared" si="14"/>
        <v>0</v>
      </c>
      <c r="AM47">
        <f t="shared" si="6"/>
        <v>0</v>
      </c>
      <c r="AO47">
        <f t="shared" si="15"/>
        <v>0</v>
      </c>
      <c r="AP47">
        <f t="shared" si="7"/>
        <v>0</v>
      </c>
      <c r="AR47">
        <f t="shared" si="16"/>
        <v>0</v>
      </c>
      <c r="AS47">
        <f t="shared" si="8"/>
        <v>0</v>
      </c>
      <c r="AU47">
        <f t="shared" si="17"/>
        <v>0</v>
      </c>
      <c r="AV47">
        <f t="shared" si="9"/>
        <v>0</v>
      </c>
      <c r="AX47">
        <f t="shared" si="10"/>
        <v>0</v>
      </c>
      <c r="AY47">
        <f t="shared" si="11"/>
        <v>0</v>
      </c>
    </row>
    <row r="48" spans="1:51" ht="15.95" customHeight="1" x14ac:dyDescent="0.15">
      <c r="A48" s="120">
        <v>44</v>
      </c>
      <c r="B48" s="123"/>
      <c r="C48" s="346"/>
      <c r="D48" s="131"/>
      <c r="E48" s="378"/>
      <c r="F48" s="133"/>
      <c r="G48" s="134"/>
      <c r="H48" s="135"/>
      <c r="I48" s="136"/>
      <c r="J48" s="135"/>
      <c r="K48" s="137"/>
      <c r="L48" s="137" t="s">
        <v>1</v>
      </c>
      <c r="M48" s="137"/>
      <c r="N48" s="38" t="s">
        <v>261</v>
      </c>
      <c r="O48" s="576"/>
      <c r="P48" s="567"/>
      <c r="Q48" s="147"/>
      <c r="R48" s="62"/>
      <c r="S48" s="141"/>
      <c r="T48" s="172"/>
      <c r="U48" s="143"/>
      <c r="V48" s="55"/>
      <c r="W48" s="145"/>
      <c r="X48" s="172"/>
      <c r="Y48" s="143"/>
      <c r="Z48" s="55"/>
      <c r="AA48" s="145"/>
      <c r="AB48" s="172"/>
      <c r="AC48" s="143"/>
      <c r="AD48" s="55"/>
      <c r="AE48" s="145"/>
      <c r="AF48" s="172"/>
      <c r="AG48" s="143"/>
      <c r="AI48">
        <f t="shared" si="12"/>
        <v>0</v>
      </c>
      <c r="AK48" s="32">
        <f t="shared" si="13"/>
        <v>0</v>
      </c>
      <c r="AL48">
        <f t="shared" si="14"/>
        <v>0</v>
      </c>
      <c r="AM48">
        <f t="shared" si="6"/>
        <v>0</v>
      </c>
      <c r="AO48">
        <f t="shared" si="15"/>
        <v>0</v>
      </c>
      <c r="AP48">
        <f t="shared" si="7"/>
        <v>0</v>
      </c>
      <c r="AR48">
        <f t="shared" si="16"/>
        <v>0</v>
      </c>
      <c r="AS48">
        <f t="shared" si="8"/>
        <v>0</v>
      </c>
      <c r="AU48">
        <f t="shared" si="17"/>
        <v>0</v>
      </c>
      <c r="AV48">
        <f t="shared" si="9"/>
        <v>0</v>
      </c>
      <c r="AX48">
        <f t="shared" si="10"/>
        <v>0</v>
      </c>
      <c r="AY48">
        <f t="shared" si="11"/>
        <v>0</v>
      </c>
    </row>
    <row r="49" spans="1:51" ht="15.95" customHeight="1" x14ac:dyDescent="0.15">
      <c r="A49" s="119">
        <v>45</v>
      </c>
      <c r="B49" s="283"/>
      <c r="C49" s="347"/>
      <c r="D49" s="285"/>
      <c r="E49" s="379"/>
      <c r="F49" s="287"/>
      <c r="G49" s="288"/>
      <c r="H49" s="289"/>
      <c r="I49" s="290"/>
      <c r="J49" s="289"/>
      <c r="K49" s="291"/>
      <c r="L49" s="291" t="s">
        <v>1</v>
      </c>
      <c r="M49" s="291"/>
      <c r="N49" s="39" t="s">
        <v>261</v>
      </c>
      <c r="O49" s="575"/>
      <c r="P49" s="568"/>
      <c r="Q49" s="307"/>
      <c r="R49" s="61"/>
      <c r="S49" s="299"/>
      <c r="T49" s="300"/>
      <c r="U49" s="301"/>
      <c r="V49" s="54"/>
      <c r="W49" s="305"/>
      <c r="X49" s="300"/>
      <c r="Y49" s="301"/>
      <c r="Z49" s="54"/>
      <c r="AA49" s="305"/>
      <c r="AB49" s="300"/>
      <c r="AC49" s="301"/>
      <c r="AD49" s="54"/>
      <c r="AE49" s="305"/>
      <c r="AF49" s="300"/>
      <c r="AG49" s="301"/>
      <c r="AI49">
        <f t="shared" si="12"/>
        <v>0</v>
      </c>
      <c r="AK49" s="32">
        <f t="shared" si="13"/>
        <v>0</v>
      </c>
      <c r="AL49">
        <f t="shared" si="14"/>
        <v>0</v>
      </c>
      <c r="AM49">
        <f t="shared" si="6"/>
        <v>0</v>
      </c>
      <c r="AO49">
        <f t="shared" si="15"/>
        <v>0</v>
      </c>
      <c r="AP49">
        <f t="shared" si="7"/>
        <v>0</v>
      </c>
      <c r="AR49">
        <f t="shared" si="16"/>
        <v>0</v>
      </c>
      <c r="AS49">
        <f t="shared" si="8"/>
        <v>0</v>
      </c>
      <c r="AU49">
        <f t="shared" si="17"/>
        <v>0</v>
      </c>
      <c r="AV49">
        <f t="shared" si="9"/>
        <v>0</v>
      </c>
      <c r="AX49">
        <f t="shared" si="10"/>
        <v>0</v>
      </c>
      <c r="AY49">
        <f t="shared" si="11"/>
        <v>0</v>
      </c>
    </row>
    <row r="50" spans="1:51" ht="15.95" customHeight="1" x14ac:dyDescent="0.15">
      <c r="A50" s="120">
        <v>46</v>
      </c>
      <c r="B50" s="123"/>
      <c r="C50" s="346"/>
      <c r="D50" s="131"/>
      <c r="E50" s="378"/>
      <c r="F50" s="133"/>
      <c r="G50" s="134"/>
      <c r="H50" s="135"/>
      <c r="I50" s="136"/>
      <c r="J50" s="135"/>
      <c r="K50" s="137"/>
      <c r="L50" s="137" t="s">
        <v>1</v>
      </c>
      <c r="M50" s="137"/>
      <c r="N50" s="38" t="s">
        <v>261</v>
      </c>
      <c r="O50" s="576"/>
      <c r="P50" s="567"/>
      <c r="Q50" s="147"/>
      <c r="R50" s="62"/>
      <c r="S50" s="141"/>
      <c r="T50" s="172"/>
      <c r="U50" s="143"/>
      <c r="V50" s="55"/>
      <c r="W50" s="145"/>
      <c r="X50" s="172"/>
      <c r="Y50" s="143"/>
      <c r="Z50" s="55"/>
      <c r="AA50" s="145"/>
      <c r="AB50" s="172"/>
      <c r="AC50" s="143"/>
      <c r="AD50" s="55"/>
      <c r="AE50" s="145"/>
      <c r="AF50" s="172"/>
      <c r="AG50" s="143"/>
      <c r="AI50">
        <f t="shared" si="12"/>
        <v>0</v>
      </c>
      <c r="AK50" s="32">
        <f t="shared" si="13"/>
        <v>0</v>
      </c>
      <c r="AL50">
        <f t="shared" si="14"/>
        <v>0</v>
      </c>
      <c r="AM50">
        <f t="shared" si="6"/>
        <v>0</v>
      </c>
      <c r="AO50">
        <f t="shared" si="15"/>
        <v>0</v>
      </c>
      <c r="AP50">
        <f t="shared" si="7"/>
        <v>0</v>
      </c>
      <c r="AR50">
        <f t="shared" si="16"/>
        <v>0</v>
      </c>
      <c r="AS50">
        <f t="shared" si="8"/>
        <v>0</v>
      </c>
      <c r="AU50">
        <f t="shared" si="17"/>
        <v>0</v>
      </c>
      <c r="AV50">
        <f t="shared" si="9"/>
        <v>0</v>
      </c>
      <c r="AX50">
        <f t="shared" si="10"/>
        <v>0</v>
      </c>
      <c r="AY50">
        <f t="shared" si="11"/>
        <v>0</v>
      </c>
    </row>
    <row r="51" spans="1:51" ht="15.95" customHeight="1" x14ac:dyDescent="0.15">
      <c r="A51" s="120">
        <v>47</v>
      </c>
      <c r="B51" s="123"/>
      <c r="C51" s="346"/>
      <c r="D51" s="131"/>
      <c r="E51" s="378"/>
      <c r="F51" s="133"/>
      <c r="G51" s="134"/>
      <c r="H51" s="135"/>
      <c r="I51" s="136"/>
      <c r="J51" s="135"/>
      <c r="K51" s="137"/>
      <c r="L51" s="137" t="s">
        <v>1</v>
      </c>
      <c r="M51" s="137"/>
      <c r="N51" s="38" t="s">
        <v>261</v>
      </c>
      <c r="O51" s="576"/>
      <c r="P51" s="567"/>
      <c r="Q51" s="147"/>
      <c r="R51" s="62"/>
      <c r="S51" s="141"/>
      <c r="T51" s="172"/>
      <c r="U51" s="143"/>
      <c r="V51" s="55"/>
      <c r="W51" s="145"/>
      <c r="X51" s="172"/>
      <c r="Y51" s="143"/>
      <c r="Z51" s="55"/>
      <c r="AA51" s="145"/>
      <c r="AB51" s="172"/>
      <c r="AC51" s="143"/>
      <c r="AD51" s="55"/>
      <c r="AE51" s="145"/>
      <c r="AF51" s="172"/>
      <c r="AG51" s="143"/>
      <c r="AI51">
        <f t="shared" si="12"/>
        <v>0</v>
      </c>
      <c r="AK51" s="32">
        <f t="shared" si="13"/>
        <v>0</v>
      </c>
      <c r="AL51">
        <f t="shared" si="14"/>
        <v>0</v>
      </c>
      <c r="AM51">
        <f t="shared" si="6"/>
        <v>0</v>
      </c>
      <c r="AO51">
        <f t="shared" si="15"/>
        <v>0</v>
      </c>
      <c r="AP51">
        <f t="shared" si="7"/>
        <v>0</v>
      </c>
      <c r="AR51">
        <f t="shared" si="16"/>
        <v>0</v>
      </c>
      <c r="AS51">
        <f t="shared" si="8"/>
        <v>0</v>
      </c>
      <c r="AU51">
        <f t="shared" si="17"/>
        <v>0</v>
      </c>
      <c r="AV51">
        <f t="shared" si="9"/>
        <v>0</v>
      </c>
      <c r="AX51">
        <f t="shared" si="10"/>
        <v>0</v>
      </c>
      <c r="AY51">
        <f t="shared" si="11"/>
        <v>0</v>
      </c>
    </row>
    <row r="52" spans="1:51" ht="15.95" customHeight="1" x14ac:dyDescent="0.15">
      <c r="A52" s="120">
        <v>48</v>
      </c>
      <c r="B52" s="123"/>
      <c r="C52" s="346"/>
      <c r="D52" s="131"/>
      <c r="E52" s="378"/>
      <c r="F52" s="133"/>
      <c r="G52" s="134"/>
      <c r="H52" s="135"/>
      <c r="I52" s="136"/>
      <c r="J52" s="135"/>
      <c r="K52" s="137"/>
      <c r="L52" s="137" t="s">
        <v>1</v>
      </c>
      <c r="M52" s="137"/>
      <c r="N52" s="38" t="s">
        <v>261</v>
      </c>
      <c r="O52" s="576"/>
      <c r="P52" s="567"/>
      <c r="Q52" s="147"/>
      <c r="R52" s="62"/>
      <c r="S52" s="141"/>
      <c r="T52" s="172"/>
      <c r="U52" s="143"/>
      <c r="V52" s="55"/>
      <c r="W52" s="145"/>
      <c r="X52" s="172"/>
      <c r="Y52" s="143"/>
      <c r="Z52" s="55"/>
      <c r="AA52" s="145"/>
      <c r="AB52" s="172"/>
      <c r="AC52" s="143"/>
      <c r="AD52" s="55"/>
      <c r="AE52" s="145"/>
      <c r="AF52" s="172"/>
      <c r="AG52" s="143"/>
      <c r="AI52">
        <f t="shared" si="12"/>
        <v>0</v>
      </c>
      <c r="AK52" s="32">
        <f t="shared" si="13"/>
        <v>0</v>
      </c>
      <c r="AL52">
        <f t="shared" si="14"/>
        <v>0</v>
      </c>
      <c r="AM52">
        <f t="shared" si="6"/>
        <v>0</v>
      </c>
      <c r="AO52">
        <f t="shared" si="15"/>
        <v>0</v>
      </c>
      <c r="AP52">
        <f t="shared" si="7"/>
        <v>0</v>
      </c>
      <c r="AR52">
        <f t="shared" si="16"/>
        <v>0</v>
      </c>
      <c r="AS52">
        <f t="shared" si="8"/>
        <v>0</v>
      </c>
      <c r="AU52">
        <f t="shared" si="17"/>
        <v>0</v>
      </c>
      <c r="AV52">
        <f t="shared" si="9"/>
        <v>0</v>
      </c>
      <c r="AX52">
        <f t="shared" si="10"/>
        <v>0</v>
      </c>
      <c r="AY52">
        <f t="shared" si="11"/>
        <v>0</v>
      </c>
    </row>
    <row r="53" spans="1:51" ht="15.95" customHeight="1" x14ac:dyDescent="0.15">
      <c r="A53" s="120">
        <v>49</v>
      </c>
      <c r="B53" s="123"/>
      <c r="C53" s="346"/>
      <c r="D53" s="131"/>
      <c r="E53" s="378"/>
      <c r="F53" s="133"/>
      <c r="G53" s="134"/>
      <c r="H53" s="135"/>
      <c r="I53" s="136"/>
      <c r="J53" s="135"/>
      <c r="K53" s="137"/>
      <c r="L53" s="137" t="s">
        <v>1</v>
      </c>
      <c r="M53" s="137"/>
      <c r="N53" s="38" t="s">
        <v>261</v>
      </c>
      <c r="O53" s="576"/>
      <c r="P53" s="567"/>
      <c r="Q53" s="147"/>
      <c r="R53" s="62"/>
      <c r="S53" s="141"/>
      <c r="T53" s="172"/>
      <c r="U53" s="143"/>
      <c r="V53" s="55"/>
      <c r="W53" s="145"/>
      <c r="X53" s="172"/>
      <c r="Y53" s="143"/>
      <c r="Z53" s="55"/>
      <c r="AA53" s="145"/>
      <c r="AB53" s="172"/>
      <c r="AC53" s="143"/>
      <c r="AD53" s="55"/>
      <c r="AE53" s="145"/>
      <c r="AF53" s="172"/>
      <c r="AG53" s="143"/>
      <c r="AI53">
        <f t="shared" si="12"/>
        <v>0</v>
      </c>
      <c r="AK53" s="32">
        <f t="shared" si="13"/>
        <v>0</v>
      </c>
      <c r="AL53">
        <f t="shared" si="14"/>
        <v>0</v>
      </c>
      <c r="AM53">
        <f t="shared" si="6"/>
        <v>0</v>
      </c>
      <c r="AO53">
        <f t="shared" si="15"/>
        <v>0</v>
      </c>
      <c r="AP53">
        <f t="shared" si="7"/>
        <v>0</v>
      </c>
      <c r="AR53">
        <f t="shared" si="16"/>
        <v>0</v>
      </c>
      <c r="AS53">
        <f t="shared" si="8"/>
        <v>0</v>
      </c>
      <c r="AU53">
        <f t="shared" si="17"/>
        <v>0</v>
      </c>
      <c r="AV53">
        <f t="shared" si="9"/>
        <v>0</v>
      </c>
      <c r="AX53">
        <f t="shared" si="10"/>
        <v>0</v>
      </c>
      <c r="AY53">
        <f t="shared" si="11"/>
        <v>0</v>
      </c>
    </row>
    <row r="54" spans="1:51" ht="15.95" customHeight="1" thickBot="1" x14ac:dyDescent="0.2">
      <c r="A54" s="121">
        <v>50</v>
      </c>
      <c r="B54" s="284"/>
      <c r="C54" s="348"/>
      <c r="D54" s="292"/>
      <c r="E54" s="380"/>
      <c r="F54" s="294"/>
      <c r="G54" s="295"/>
      <c r="H54" s="296"/>
      <c r="I54" s="297"/>
      <c r="J54" s="296"/>
      <c r="K54" s="298"/>
      <c r="L54" s="298" t="s">
        <v>1</v>
      </c>
      <c r="M54" s="298"/>
      <c r="N54" s="40" t="s">
        <v>261</v>
      </c>
      <c r="O54" s="577"/>
      <c r="P54" s="569"/>
      <c r="Q54" s="308"/>
      <c r="R54" s="63"/>
      <c r="S54" s="302"/>
      <c r="T54" s="303"/>
      <c r="U54" s="304"/>
      <c r="V54" s="56"/>
      <c r="W54" s="306"/>
      <c r="X54" s="303"/>
      <c r="Y54" s="304"/>
      <c r="Z54" s="56"/>
      <c r="AA54" s="306"/>
      <c r="AB54" s="303"/>
      <c r="AC54" s="304"/>
      <c r="AD54" s="56"/>
      <c r="AE54" s="306"/>
      <c r="AF54" s="303"/>
      <c r="AG54" s="304"/>
      <c r="AI54">
        <f t="shared" si="12"/>
        <v>0</v>
      </c>
      <c r="AK54" s="32">
        <f t="shared" si="13"/>
        <v>0</v>
      </c>
      <c r="AL54">
        <f t="shared" si="14"/>
        <v>0</v>
      </c>
      <c r="AM54">
        <f t="shared" si="6"/>
        <v>0</v>
      </c>
      <c r="AO54">
        <f t="shared" si="15"/>
        <v>0</v>
      </c>
      <c r="AP54">
        <f t="shared" si="7"/>
        <v>0</v>
      </c>
      <c r="AR54">
        <f t="shared" si="16"/>
        <v>0</v>
      </c>
      <c r="AS54">
        <f t="shared" si="8"/>
        <v>0</v>
      </c>
      <c r="AU54">
        <f t="shared" si="17"/>
        <v>0</v>
      </c>
      <c r="AV54">
        <f t="shared" si="9"/>
        <v>0</v>
      </c>
      <c r="AX54">
        <f t="shared" si="10"/>
        <v>0</v>
      </c>
      <c r="AY54">
        <f t="shared" si="11"/>
        <v>0</v>
      </c>
    </row>
    <row r="55" spans="1:51" ht="15.95" customHeight="1" x14ac:dyDescent="0.15">
      <c r="A55" s="120">
        <v>51</v>
      </c>
      <c r="B55" s="123"/>
      <c r="C55" s="346"/>
      <c r="D55" s="131"/>
      <c r="E55" s="378"/>
      <c r="F55" s="133"/>
      <c r="G55" s="134"/>
      <c r="H55" s="135"/>
      <c r="I55" s="136"/>
      <c r="J55" s="135"/>
      <c r="K55" s="137"/>
      <c r="L55" s="137" t="s">
        <v>1</v>
      </c>
      <c r="M55" s="137"/>
      <c r="N55" s="38" t="s">
        <v>261</v>
      </c>
      <c r="O55" s="576"/>
      <c r="P55" s="567"/>
      <c r="Q55" s="147"/>
      <c r="R55" s="62"/>
      <c r="S55" s="141"/>
      <c r="T55" s="172"/>
      <c r="U55" s="143"/>
      <c r="V55" s="55"/>
      <c r="W55" s="145"/>
      <c r="X55" s="172"/>
      <c r="Y55" s="143"/>
      <c r="Z55" s="55"/>
      <c r="AA55" s="145"/>
      <c r="AB55" s="172"/>
      <c r="AC55" s="143"/>
      <c r="AD55" s="55"/>
      <c r="AE55" s="145"/>
      <c r="AF55" s="172"/>
      <c r="AG55" s="143"/>
      <c r="AI55">
        <f t="shared" si="12"/>
        <v>0</v>
      </c>
      <c r="AK55" s="32">
        <f t="shared" si="13"/>
        <v>0</v>
      </c>
      <c r="AL55">
        <f t="shared" si="14"/>
        <v>0</v>
      </c>
      <c r="AM55">
        <f t="shared" si="6"/>
        <v>0</v>
      </c>
      <c r="AO55">
        <f t="shared" si="15"/>
        <v>0</v>
      </c>
      <c r="AP55">
        <f t="shared" si="7"/>
        <v>0</v>
      </c>
      <c r="AR55">
        <f t="shared" si="16"/>
        <v>0</v>
      </c>
      <c r="AS55">
        <f t="shared" si="8"/>
        <v>0</v>
      </c>
      <c r="AU55">
        <f t="shared" si="17"/>
        <v>0</v>
      </c>
      <c r="AV55">
        <f t="shared" si="9"/>
        <v>0</v>
      </c>
      <c r="AX55">
        <f t="shared" si="10"/>
        <v>0</v>
      </c>
      <c r="AY55">
        <f t="shared" si="11"/>
        <v>0</v>
      </c>
    </row>
    <row r="56" spans="1:51" ht="15.95" customHeight="1" x14ac:dyDescent="0.15">
      <c r="A56" s="120">
        <v>52</v>
      </c>
      <c r="B56" s="123"/>
      <c r="C56" s="346"/>
      <c r="D56" s="131"/>
      <c r="E56" s="378"/>
      <c r="F56" s="133"/>
      <c r="G56" s="134"/>
      <c r="H56" s="135"/>
      <c r="I56" s="136"/>
      <c r="J56" s="135"/>
      <c r="K56" s="137"/>
      <c r="L56" s="137" t="s">
        <v>1</v>
      </c>
      <c r="M56" s="137"/>
      <c r="N56" s="38" t="s">
        <v>261</v>
      </c>
      <c r="O56" s="576"/>
      <c r="P56" s="567"/>
      <c r="Q56" s="147"/>
      <c r="R56" s="62"/>
      <c r="S56" s="141"/>
      <c r="T56" s="172"/>
      <c r="U56" s="143"/>
      <c r="V56" s="55"/>
      <c r="W56" s="145"/>
      <c r="X56" s="172"/>
      <c r="Y56" s="143"/>
      <c r="Z56" s="55"/>
      <c r="AA56" s="145"/>
      <c r="AB56" s="172"/>
      <c r="AC56" s="143"/>
      <c r="AD56" s="55"/>
      <c r="AE56" s="145"/>
      <c r="AF56" s="172"/>
      <c r="AG56" s="143"/>
      <c r="AI56">
        <f t="shared" si="12"/>
        <v>0</v>
      </c>
      <c r="AK56" s="32">
        <f t="shared" si="13"/>
        <v>0</v>
      </c>
      <c r="AL56">
        <f t="shared" si="14"/>
        <v>0</v>
      </c>
      <c r="AM56">
        <f t="shared" si="6"/>
        <v>0</v>
      </c>
      <c r="AO56">
        <f t="shared" si="15"/>
        <v>0</v>
      </c>
      <c r="AP56">
        <f t="shared" si="7"/>
        <v>0</v>
      </c>
      <c r="AR56">
        <f t="shared" si="16"/>
        <v>0</v>
      </c>
      <c r="AS56">
        <f t="shared" si="8"/>
        <v>0</v>
      </c>
      <c r="AU56">
        <f t="shared" si="17"/>
        <v>0</v>
      </c>
      <c r="AV56">
        <f t="shared" si="9"/>
        <v>0</v>
      </c>
      <c r="AX56">
        <f t="shared" si="10"/>
        <v>0</v>
      </c>
      <c r="AY56">
        <f t="shared" si="11"/>
        <v>0</v>
      </c>
    </row>
    <row r="57" spans="1:51" ht="15.95" customHeight="1" x14ac:dyDescent="0.15">
      <c r="A57" s="120">
        <v>53</v>
      </c>
      <c r="B57" s="123"/>
      <c r="C57" s="346"/>
      <c r="D57" s="131"/>
      <c r="E57" s="378"/>
      <c r="F57" s="133"/>
      <c r="G57" s="134"/>
      <c r="H57" s="135"/>
      <c r="I57" s="136"/>
      <c r="J57" s="135"/>
      <c r="K57" s="137"/>
      <c r="L57" s="137" t="s">
        <v>1</v>
      </c>
      <c r="M57" s="137"/>
      <c r="N57" s="38" t="s">
        <v>261</v>
      </c>
      <c r="O57" s="576"/>
      <c r="P57" s="567"/>
      <c r="Q57" s="147"/>
      <c r="R57" s="62"/>
      <c r="S57" s="141"/>
      <c r="T57" s="172"/>
      <c r="U57" s="143"/>
      <c r="V57" s="55"/>
      <c r="W57" s="145"/>
      <c r="X57" s="172"/>
      <c r="Y57" s="143"/>
      <c r="Z57" s="55"/>
      <c r="AA57" s="145"/>
      <c r="AB57" s="172"/>
      <c r="AC57" s="143"/>
      <c r="AD57" s="55"/>
      <c r="AE57" s="145"/>
      <c r="AF57" s="172"/>
      <c r="AG57" s="143"/>
      <c r="AI57">
        <f t="shared" si="12"/>
        <v>0</v>
      </c>
      <c r="AK57" s="32">
        <f t="shared" si="13"/>
        <v>0</v>
      </c>
      <c r="AL57">
        <f t="shared" si="14"/>
        <v>0</v>
      </c>
      <c r="AM57">
        <f t="shared" si="6"/>
        <v>0</v>
      </c>
      <c r="AO57">
        <f t="shared" si="15"/>
        <v>0</v>
      </c>
      <c r="AP57">
        <f t="shared" si="7"/>
        <v>0</v>
      </c>
      <c r="AR57">
        <f t="shared" si="16"/>
        <v>0</v>
      </c>
      <c r="AS57">
        <f t="shared" si="8"/>
        <v>0</v>
      </c>
      <c r="AU57">
        <f t="shared" si="17"/>
        <v>0</v>
      </c>
      <c r="AV57">
        <f t="shared" si="9"/>
        <v>0</v>
      </c>
      <c r="AX57">
        <f t="shared" si="10"/>
        <v>0</v>
      </c>
      <c r="AY57">
        <f t="shared" si="11"/>
        <v>0</v>
      </c>
    </row>
    <row r="58" spans="1:51" ht="15.95" customHeight="1" x14ac:dyDescent="0.15">
      <c r="A58" s="120">
        <v>54</v>
      </c>
      <c r="B58" s="123"/>
      <c r="C58" s="346"/>
      <c r="D58" s="131"/>
      <c r="E58" s="378"/>
      <c r="F58" s="133"/>
      <c r="G58" s="134"/>
      <c r="H58" s="135"/>
      <c r="I58" s="136"/>
      <c r="J58" s="135"/>
      <c r="K58" s="137"/>
      <c r="L58" s="137" t="s">
        <v>1</v>
      </c>
      <c r="M58" s="137"/>
      <c r="N58" s="38" t="s">
        <v>261</v>
      </c>
      <c r="O58" s="576"/>
      <c r="P58" s="567"/>
      <c r="Q58" s="147"/>
      <c r="R58" s="62"/>
      <c r="S58" s="141"/>
      <c r="T58" s="172"/>
      <c r="U58" s="143"/>
      <c r="V58" s="55"/>
      <c r="W58" s="145"/>
      <c r="X58" s="172"/>
      <c r="Y58" s="143"/>
      <c r="Z58" s="55"/>
      <c r="AA58" s="145"/>
      <c r="AB58" s="172"/>
      <c r="AC58" s="143"/>
      <c r="AD58" s="55"/>
      <c r="AE58" s="145"/>
      <c r="AF58" s="172"/>
      <c r="AG58" s="143"/>
      <c r="AI58">
        <f t="shared" si="12"/>
        <v>0</v>
      </c>
      <c r="AK58" s="32">
        <f t="shared" si="13"/>
        <v>0</v>
      </c>
      <c r="AL58">
        <f t="shared" si="14"/>
        <v>0</v>
      </c>
      <c r="AM58">
        <f t="shared" si="6"/>
        <v>0</v>
      </c>
      <c r="AO58">
        <f t="shared" si="15"/>
        <v>0</v>
      </c>
      <c r="AP58">
        <f t="shared" si="7"/>
        <v>0</v>
      </c>
      <c r="AR58">
        <f t="shared" si="16"/>
        <v>0</v>
      </c>
      <c r="AS58">
        <f t="shared" si="8"/>
        <v>0</v>
      </c>
      <c r="AU58">
        <f t="shared" si="17"/>
        <v>0</v>
      </c>
      <c r="AV58">
        <f t="shared" si="9"/>
        <v>0</v>
      </c>
      <c r="AX58">
        <f t="shared" si="10"/>
        <v>0</v>
      </c>
      <c r="AY58">
        <f t="shared" si="11"/>
        <v>0</v>
      </c>
    </row>
    <row r="59" spans="1:51" ht="15.95" customHeight="1" x14ac:dyDescent="0.15">
      <c r="A59" s="119">
        <v>55</v>
      </c>
      <c r="B59" s="283"/>
      <c r="C59" s="347"/>
      <c r="D59" s="285"/>
      <c r="E59" s="379"/>
      <c r="F59" s="287"/>
      <c r="G59" s="288"/>
      <c r="H59" s="289"/>
      <c r="I59" s="290"/>
      <c r="J59" s="289"/>
      <c r="K59" s="291"/>
      <c r="L59" s="291" t="s">
        <v>1</v>
      </c>
      <c r="M59" s="291"/>
      <c r="N59" s="39" t="s">
        <v>261</v>
      </c>
      <c r="O59" s="575"/>
      <c r="P59" s="568"/>
      <c r="Q59" s="307"/>
      <c r="R59" s="61"/>
      <c r="S59" s="299"/>
      <c r="T59" s="300"/>
      <c r="U59" s="301"/>
      <c r="V59" s="54"/>
      <c r="W59" s="305"/>
      <c r="X59" s="300"/>
      <c r="Y59" s="301"/>
      <c r="Z59" s="54"/>
      <c r="AA59" s="305"/>
      <c r="AB59" s="300"/>
      <c r="AC59" s="301"/>
      <c r="AD59" s="54"/>
      <c r="AE59" s="305"/>
      <c r="AF59" s="300"/>
      <c r="AG59" s="301"/>
      <c r="AI59">
        <f t="shared" si="12"/>
        <v>0</v>
      </c>
      <c r="AK59" s="32">
        <f t="shared" si="13"/>
        <v>0</v>
      </c>
      <c r="AL59">
        <f t="shared" si="14"/>
        <v>0</v>
      </c>
      <c r="AM59">
        <f t="shared" si="6"/>
        <v>0</v>
      </c>
      <c r="AO59">
        <f t="shared" si="15"/>
        <v>0</v>
      </c>
      <c r="AP59">
        <f t="shared" si="7"/>
        <v>0</v>
      </c>
      <c r="AR59">
        <f t="shared" si="16"/>
        <v>0</v>
      </c>
      <c r="AS59">
        <f t="shared" si="8"/>
        <v>0</v>
      </c>
      <c r="AU59">
        <f t="shared" si="17"/>
        <v>0</v>
      </c>
      <c r="AV59">
        <f t="shared" si="9"/>
        <v>0</v>
      </c>
      <c r="AX59">
        <f t="shared" si="10"/>
        <v>0</v>
      </c>
      <c r="AY59">
        <f t="shared" si="11"/>
        <v>0</v>
      </c>
    </row>
    <row r="60" spans="1:51" ht="15.95" customHeight="1" x14ac:dyDescent="0.15">
      <c r="A60" s="120">
        <v>56</v>
      </c>
      <c r="B60" s="123"/>
      <c r="C60" s="346"/>
      <c r="D60" s="131"/>
      <c r="E60" s="378"/>
      <c r="F60" s="133"/>
      <c r="G60" s="134"/>
      <c r="H60" s="135"/>
      <c r="I60" s="136"/>
      <c r="J60" s="135"/>
      <c r="K60" s="137"/>
      <c r="L60" s="137" t="s">
        <v>1</v>
      </c>
      <c r="M60" s="137"/>
      <c r="N60" s="38" t="s">
        <v>261</v>
      </c>
      <c r="O60" s="576"/>
      <c r="P60" s="567"/>
      <c r="Q60" s="147"/>
      <c r="R60" s="62"/>
      <c r="S60" s="141"/>
      <c r="T60" s="172"/>
      <c r="U60" s="143"/>
      <c r="V60" s="55"/>
      <c r="W60" s="145"/>
      <c r="X60" s="172"/>
      <c r="Y60" s="143"/>
      <c r="Z60" s="55"/>
      <c r="AA60" s="145"/>
      <c r="AB60" s="172"/>
      <c r="AC60" s="143"/>
      <c r="AD60" s="55"/>
      <c r="AE60" s="145"/>
      <c r="AF60" s="172"/>
      <c r="AG60" s="143"/>
      <c r="AI60">
        <f t="shared" si="12"/>
        <v>0</v>
      </c>
      <c r="AK60" s="32">
        <f t="shared" si="13"/>
        <v>0</v>
      </c>
      <c r="AL60">
        <f t="shared" si="14"/>
        <v>0</v>
      </c>
      <c r="AM60">
        <f t="shared" si="6"/>
        <v>0</v>
      </c>
      <c r="AO60">
        <f t="shared" si="15"/>
        <v>0</v>
      </c>
      <c r="AP60">
        <f t="shared" si="7"/>
        <v>0</v>
      </c>
      <c r="AR60">
        <f t="shared" si="16"/>
        <v>0</v>
      </c>
      <c r="AS60">
        <f t="shared" si="8"/>
        <v>0</v>
      </c>
      <c r="AU60">
        <f t="shared" si="17"/>
        <v>0</v>
      </c>
      <c r="AV60">
        <f t="shared" si="9"/>
        <v>0</v>
      </c>
      <c r="AX60">
        <f t="shared" si="10"/>
        <v>0</v>
      </c>
      <c r="AY60">
        <f t="shared" si="11"/>
        <v>0</v>
      </c>
    </row>
    <row r="61" spans="1:51" ht="15.95" customHeight="1" x14ac:dyDescent="0.15">
      <c r="A61" s="120">
        <v>57</v>
      </c>
      <c r="B61" s="123"/>
      <c r="C61" s="346"/>
      <c r="D61" s="131"/>
      <c r="E61" s="378"/>
      <c r="F61" s="133"/>
      <c r="G61" s="134"/>
      <c r="H61" s="135"/>
      <c r="I61" s="136"/>
      <c r="J61" s="135"/>
      <c r="K61" s="137"/>
      <c r="L61" s="137" t="s">
        <v>1</v>
      </c>
      <c r="M61" s="137"/>
      <c r="N61" s="38" t="s">
        <v>261</v>
      </c>
      <c r="O61" s="576"/>
      <c r="P61" s="567"/>
      <c r="Q61" s="147"/>
      <c r="R61" s="62"/>
      <c r="S61" s="141"/>
      <c r="T61" s="172"/>
      <c r="U61" s="143"/>
      <c r="V61" s="55"/>
      <c r="W61" s="145"/>
      <c r="X61" s="172"/>
      <c r="Y61" s="143"/>
      <c r="Z61" s="55"/>
      <c r="AA61" s="145"/>
      <c r="AB61" s="172"/>
      <c r="AC61" s="143"/>
      <c r="AD61" s="55"/>
      <c r="AE61" s="145"/>
      <c r="AF61" s="172"/>
      <c r="AG61" s="143"/>
      <c r="AI61">
        <f t="shared" si="12"/>
        <v>0</v>
      </c>
      <c r="AK61" s="32">
        <f t="shared" si="13"/>
        <v>0</v>
      </c>
      <c r="AL61">
        <f t="shared" si="14"/>
        <v>0</v>
      </c>
      <c r="AM61">
        <f t="shared" si="6"/>
        <v>0</v>
      </c>
      <c r="AO61">
        <f t="shared" si="15"/>
        <v>0</v>
      </c>
      <c r="AP61">
        <f t="shared" si="7"/>
        <v>0</v>
      </c>
      <c r="AR61">
        <f t="shared" si="16"/>
        <v>0</v>
      </c>
      <c r="AS61">
        <f t="shared" si="8"/>
        <v>0</v>
      </c>
      <c r="AU61">
        <f t="shared" si="17"/>
        <v>0</v>
      </c>
      <c r="AV61">
        <f t="shared" si="9"/>
        <v>0</v>
      </c>
      <c r="AX61">
        <f t="shared" si="10"/>
        <v>0</v>
      </c>
      <c r="AY61">
        <f t="shared" si="11"/>
        <v>0</v>
      </c>
    </row>
    <row r="62" spans="1:51" ht="15.95" customHeight="1" x14ac:dyDescent="0.15">
      <c r="A62" s="120">
        <v>58</v>
      </c>
      <c r="B62" s="123"/>
      <c r="C62" s="346"/>
      <c r="D62" s="131"/>
      <c r="E62" s="378"/>
      <c r="F62" s="133"/>
      <c r="G62" s="134"/>
      <c r="H62" s="135"/>
      <c r="I62" s="136"/>
      <c r="J62" s="135"/>
      <c r="K62" s="137"/>
      <c r="L62" s="137" t="s">
        <v>1</v>
      </c>
      <c r="M62" s="137"/>
      <c r="N62" s="38" t="s">
        <v>261</v>
      </c>
      <c r="O62" s="576"/>
      <c r="P62" s="567"/>
      <c r="Q62" s="147"/>
      <c r="R62" s="62"/>
      <c r="S62" s="141"/>
      <c r="T62" s="172"/>
      <c r="U62" s="143"/>
      <c r="V62" s="55"/>
      <c r="W62" s="145"/>
      <c r="X62" s="172"/>
      <c r="Y62" s="143"/>
      <c r="Z62" s="55"/>
      <c r="AA62" s="145"/>
      <c r="AB62" s="172"/>
      <c r="AC62" s="143"/>
      <c r="AD62" s="55"/>
      <c r="AE62" s="145"/>
      <c r="AF62" s="172"/>
      <c r="AG62" s="143"/>
      <c r="AI62">
        <f t="shared" si="12"/>
        <v>0</v>
      </c>
      <c r="AK62" s="32">
        <f t="shared" si="13"/>
        <v>0</v>
      </c>
      <c r="AL62">
        <f t="shared" si="14"/>
        <v>0</v>
      </c>
      <c r="AM62">
        <f t="shared" si="6"/>
        <v>0</v>
      </c>
      <c r="AO62">
        <f t="shared" si="15"/>
        <v>0</v>
      </c>
      <c r="AP62">
        <f t="shared" si="7"/>
        <v>0</v>
      </c>
      <c r="AR62">
        <f t="shared" si="16"/>
        <v>0</v>
      </c>
      <c r="AS62">
        <f t="shared" si="8"/>
        <v>0</v>
      </c>
      <c r="AU62">
        <f t="shared" si="17"/>
        <v>0</v>
      </c>
      <c r="AV62">
        <f t="shared" si="9"/>
        <v>0</v>
      </c>
      <c r="AX62">
        <f t="shared" si="10"/>
        <v>0</v>
      </c>
      <c r="AY62">
        <f t="shared" si="11"/>
        <v>0</v>
      </c>
    </row>
    <row r="63" spans="1:51" ht="15.95" customHeight="1" x14ac:dyDescent="0.15">
      <c r="A63" s="120">
        <v>59</v>
      </c>
      <c r="B63" s="123"/>
      <c r="C63" s="346"/>
      <c r="D63" s="131"/>
      <c r="E63" s="378"/>
      <c r="F63" s="133"/>
      <c r="G63" s="134"/>
      <c r="H63" s="135"/>
      <c r="I63" s="136"/>
      <c r="J63" s="135"/>
      <c r="K63" s="137"/>
      <c r="L63" s="137" t="s">
        <v>1</v>
      </c>
      <c r="M63" s="137"/>
      <c r="N63" s="38" t="s">
        <v>261</v>
      </c>
      <c r="O63" s="576"/>
      <c r="P63" s="567"/>
      <c r="Q63" s="147"/>
      <c r="R63" s="62"/>
      <c r="S63" s="141"/>
      <c r="T63" s="172"/>
      <c r="U63" s="143"/>
      <c r="V63" s="55"/>
      <c r="W63" s="145"/>
      <c r="X63" s="172"/>
      <c r="Y63" s="143"/>
      <c r="Z63" s="55"/>
      <c r="AA63" s="145"/>
      <c r="AB63" s="172"/>
      <c r="AC63" s="143"/>
      <c r="AD63" s="55"/>
      <c r="AE63" s="145"/>
      <c r="AF63" s="172"/>
      <c r="AG63" s="143"/>
      <c r="AI63">
        <f t="shared" si="12"/>
        <v>0</v>
      </c>
      <c r="AK63" s="32">
        <f t="shared" si="13"/>
        <v>0</v>
      </c>
      <c r="AL63">
        <f t="shared" si="14"/>
        <v>0</v>
      </c>
      <c r="AM63">
        <f t="shared" si="6"/>
        <v>0</v>
      </c>
      <c r="AO63">
        <f t="shared" si="15"/>
        <v>0</v>
      </c>
      <c r="AP63">
        <f t="shared" si="7"/>
        <v>0</v>
      </c>
      <c r="AR63">
        <f t="shared" si="16"/>
        <v>0</v>
      </c>
      <c r="AS63">
        <f t="shared" si="8"/>
        <v>0</v>
      </c>
      <c r="AU63">
        <f t="shared" si="17"/>
        <v>0</v>
      </c>
      <c r="AV63">
        <f t="shared" si="9"/>
        <v>0</v>
      </c>
      <c r="AX63">
        <f t="shared" si="10"/>
        <v>0</v>
      </c>
      <c r="AY63">
        <f t="shared" si="11"/>
        <v>0</v>
      </c>
    </row>
    <row r="64" spans="1:51" ht="15.95" customHeight="1" thickBot="1" x14ac:dyDescent="0.2">
      <c r="A64" s="121">
        <v>60</v>
      </c>
      <c r="B64" s="284"/>
      <c r="C64" s="348"/>
      <c r="D64" s="292"/>
      <c r="E64" s="380"/>
      <c r="F64" s="294"/>
      <c r="G64" s="295"/>
      <c r="H64" s="296"/>
      <c r="I64" s="297"/>
      <c r="J64" s="296"/>
      <c r="K64" s="298"/>
      <c r="L64" s="298" t="s">
        <v>1</v>
      </c>
      <c r="M64" s="298"/>
      <c r="N64" s="40" t="s">
        <v>261</v>
      </c>
      <c r="O64" s="577"/>
      <c r="P64" s="569"/>
      <c r="Q64" s="308"/>
      <c r="R64" s="63"/>
      <c r="S64" s="302"/>
      <c r="T64" s="303"/>
      <c r="U64" s="304"/>
      <c r="V64" s="56"/>
      <c r="W64" s="306"/>
      <c r="X64" s="303"/>
      <c r="Y64" s="304"/>
      <c r="Z64" s="56"/>
      <c r="AA64" s="306"/>
      <c r="AB64" s="303"/>
      <c r="AC64" s="304"/>
      <c r="AD64" s="56"/>
      <c r="AE64" s="306"/>
      <c r="AF64" s="303"/>
      <c r="AG64" s="304"/>
      <c r="AI64">
        <f t="shared" si="12"/>
        <v>0</v>
      </c>
      <c r="AK64" s="32">
        <f t="shared" si="13"/>
        <v>0</v>
      </c>
      <c r="AL64">
        <f t="shared" si="14"/>
        <v>0</v>
      </c>
      <c r="AM64">
        <f t="shared" si="6"/>
        <v>0</v>
      </c>
      <c r="AO64">
        <f t="shared" si="15"/>
        <v>0</v>
      </c>
      <c r="AP64">
        <f t="shared" si="7"/>
        <v>0</v>
      </c>
      <c r="AR64">
        <f t="shared" si="16"/>
        <v>0</v>
      </c>
      <c r="AS64">
        <f t="shared" si="8"/>
        <v>0</v>
      </c>
      <c r="AU64">
        <f t="shared" si="17"/>
        <v>0</v>
      </c>
      <c r="AV64">
        <f t="shared" si="9"/>
        <v>0</v>
      </c>
      <c r="AX64">
        <f t="shared" si="10"/>
        <v>0</v>
      </c>
      <c r="AY64">
        <f t="shared" si="11"/>
        <v>0</v>
      </c>
    </row>
    <row r="65" spans="1:51" ht="15.95" customHeight="1" x14ac:dyDescent="0.15">
      <c r="A65" s="120">
        <v>61</v>
      </c>
      <c r="B65" s="123"/>
      <c r="C65" s="346"/>
      <c r="D65" s="131"/>
      <c r="E65" s="378"/>
      <c r="F65" s="133"/>
      <c r="G65" s="134"/>
      <c r="H65" s="135"/>
      <c r="I65" s="136"/>
      <c r="J65" s="135"/>
      <c r="K65" s="137"/>
      <c r="L65" s="137" t="s">
        <v>1</v>
      </c>
      <c r="M65" s="137"/>
      <c r="N65" s="38" t="s">
        <v>261</v>
      </c>
      <c r="O65" s="576"/>
      <c r="P65" s="567"/>
      <c r="Q65" s="147"/>
      <c r="R65" s="62"/>
      <c r="S65" s="141"/>
      <c r="T65" s="172"/>
      <c r="U65" s="143"/>
      <c r="V65" s="55"/>
      <c r="W65" s="145"/>
      <c r="X65" s="172"/>
      <c r="Y65" s="143"/>
      <c r="Z65" s="55"/>
      <c r="AA65" s="145"/>
      <c r="AB65" s="172"/>
      <c r="AC65" s="143"/>
      <c r="AD65" s="55"/>
      <c r="AE65" s="145"/>
      <c r="AF65" s="172"/>
      <c r="AG65" s="143"/>
      <c r="AI65">
        <f t="shared" si="12"/>
        <v>0</v>
      </c>
      <c r="AK65" s="32">
        <f t="shared" si="13"/>
        <v>0</v>
      </c>
      <c r="AL65">
        <f t="shared" si="14"/>
        <v>0</v>
      </c>
      <c r="AM65">
        <f t="shared" si="6"/>
        <v>0</v>
      </c>
      <c r="AO65">
        <f t="shared" si="15"/>
        <v>0</v>
      </c>
      <c r="AP65">
        <f t="shared" si="7"/>
        <v>0</v>
      </c>
      <c r="AR65">
        <f t="shared" si="16"/>
        <v>0</v>
      </c>
      <c r="AS65">
        <f t="shared" si="8"/>
        <v>0</v>
      </c>
      <c r="AU65">
        <f t="shared" si="17"/>
        <v>0</v>
      </c>
      <c r="AV65">
        <f t="shared" si="9"/>
        <v>0</v>
      </c>
      <c r="AX65">
        <f t="shared" si="10"/>
        <v>0</v>
      </c>
      <c r="AY65">
        <f t="shared" si="11"/>
        <v>0</v>
      </c>
    </row>
    <row r="66" spans="1:51" ht="15.95" customHeight="1" x14ac:dyDescent="0.15">
      <c r="A66" s="120">
        <v>62</v>
      </c>
      <c r="B66" s="123"/>
      <c r="C66" s="346"/>
      <c r="D66" s="131"/>
      <c r="E66" s="378"/>
      <c r="F66" s="133"/>
      <c r="G66" s="134"/>
      <c r="H66" s="135"/>
      <c r="I66" s="136"/>
      <c r="J66" s="135"/>
      <c r="K66" s="137"/>
      <c r="L66" s="137" t="s">
        <v>1</v>
      </c>
      <c r="M66" s="137"/>
      <c r="N66" s="38" t="s">
        <v>261</v>
      </c>
      <c r="O66" s="576"/>
      <c r="P66" s="567"/>
      <c r="Q66" s="147"/>
      <c r="R66" s="62"/>
      <c r="S66" s="141"/>
      <c r="T66" s="172"/>
      <c r="U66" s="143"/>
      <c r="V66" s="55"/>
      <c r="W66" s="145"/>
      <c r="X66" s="172"/>
      <c r="Y66" s="143"/>
      <c r="Z66" s="55"/>
      <c r="AA66" s="145"/>
      <c r="AB66" s="172"/>
      <c r="AC66" s="143"/>
      <c r="AD66" s="55"/>
      <c r="AE66" s="145"/>
      <c r="AF66" s="172"/>
      <c r="AG66" s="143"/>
      <c r="AI66">
        <f t="shared" si="12"/>
        <v>0</v>
      </c>
      <c r="AK66" s="32">
        <f t="shared" si="13"/>
        <v>0</v>
      </c>
      <c r="AL66">
        <f t="shared" si="14"/>
        <v>0</v>
      </c>
      <c r="AM66">
        <f t="shared" si="6"/>
        <v>0</v>
      </c>
      <c r="AO66">
        <f t="shared" si="15"/>
        <v>0</v>
      </c>
      <c r="AP66">
        <f t="shared" si="7"/>
        <v>0</v>
      </c>
      <c r="AR66">
        <f t="shared" si="16"/>
        <v>0</v>
      </c>
      <c r="AS66">
        <f t="shared" si="8"/>
        <v>0</v>
      </c>
      <c r="AU66">
        <f t="shared" si="17"/>
        <v>0</v>
      </c>
      <c r="AV66">
        <f t="shared" si="9"/>
        <v>0</v>
      </c>
      <c r="AX66">
        <f t="shared" si="10"/>
        <v>0</v>
      </c>
      <c r="AY66">
        <f t="shared" si="11"/>
        <v>0</v>
      </c>
    </row>
    <row r="67" spans="1:51" ht="15.95" customHeight="1" x14ac:dyDescent="0.15">
      <c r="A67" s="120">
        <v>63</v>
      </c>
      <c r="B67" s="123"/>
      <c r="C67" s="346"/>
      <c r="D67" s="131"/>
      <c r="E67" s="378"/>
      <c r="F67" s="133"/>
      <c r="G67" s="134"/>
      <c r="H67" s="135"/>
      <c r="I67" s="136"/>
      <c r="J67" s="135"/>
      <c r="K67" s="137"/>
      <c r="L67" s="137" t="s">
        <v>1</v>
      </c>
      <c r="M67" s="137"/>
      <c r="N67" s="38" t="s">
        <v>261</v>
      </c>
      <c r="O67" s="576"/>
      <c r="P67" s="567"/>
      <c r="Q67" s="147"/>
      <c r="R67" s="62"/>
      <c r="S67" s="141"/>
      <c r="T67" s="172"/>
      <c r="U67" s="143"/>
      <c r="V67" s="55"/>
      <c r="W67" s="145"/>
      <c r="X67" s="172"/>
      <c r="Y67" s="143"/>
      <c r="Z67" s="55"/>
      <c r="AA67" s="145"/>
      <c r="AB67" s="172"/>
      <c r="AC67" s="143"/>
      <c r="AD67" s="55"/>
      <c r="AE67" s="145"/>
      <c r="AF67" s="172"/>
      <c r="AG67" s="143"/>
      <c r="AI67">
        <f t="shared" si="12"/>
        <v>0</v>
      </c>
      <c r="AK67" s="32">
        <f t="shared" si="13"/>
        <v>0</v>
      </c>
      <c r="AL67">
        <f t="shared" si="14"/>
        <v>0</v>
      </c>
      <c r="AM67">
        <f t="shared" si="6"/>
        <v>0</v>
      </c>
      <c r="AO67">
        <f t="shared" si="15"/>
        <v>0</v>
      </c>
      <c r="AP67">
        <f t="shared" si="7"/>
        <v>0</v>
      </c>
      <c r="AR67">
        <f t="shared" si="16"/>
        <v>0</v>
      </c>
      <c r="AS67">
        <f t="shared" si="8"/>
        <v>0</v>
      </c>
      <c r="AU67">
        <f t="shared" si="17"/>
        <v>0</v>
      </c>
      <c r="AV67">
        <f t="shared" si="9"/>
        <v>0</v>
      </c>
      <c r="AX67">
        <f t="shared" si="10"/>
        <v>0</v>
      </c>
      <c r="AY67">
        <f t="shared" si="11"/>
        <v>0</v>
      </c>
    </row>
    <row r="68" spans="1:51" ht="15.95" customHeight="1" x14ac:dyDescent="0.15">
      <c r="A68" s="120">
        <v>64</v>
      </c>
      <c r="B68" s="123"/>
      <c r="C68" s="346"/>
      <c r="D68" s="131"/>
      <c r="E68" s="378"/>
      <c r="F68" s="133"/>
      <c r="G68" s="134"/>
      <c r="H68" s="135"/>
      <c r="I68" s="136"/>
      <c r="J68" s="135"/>
      <c r="K68" s="137"/>
      <c r="L68" s="137" t="s">
        <v>1</v>
      </c>
      <c r="M68" s="137"/>
      <c r="N68" s="38" t="s">
        <v>261</v>
      </c>
      <c r="O68" s="576"/>
      <c r="P68" s="567"/>
      <c r="Q68" s="147"/>
      <c r="R68" s="62"/>
      <c r="S68" s="141"/>
      <c r="T68" s="172"/>
      <c r="U68" s="143"/>
      <c r="V68" s="55"/>
      <c r="W68" s="145"/>
      <c r="X68" s="172"/>
      <c r="Y68" s="143"/>
      <c r="Z68" s="55"/>
      <c r="AA68" s="145"/>
      <c r="AB68" s="172"/>
      <c r="AC68" s="143"/>
      <c r="AD68" s="55"/>
      <c r="AE68" s="145"/>
      <c r="AF68" s="172"/>
      <c r="AG68" s="143"/>
      <c r="AI68">
        <f t="shared" si="12"/>
        <v>0</v>
      </c>
      <c r="AK68" s="32">
        <f t="shared" si="13"/>
        <v>0</v>
      </c>
      <c r="AL68">
        <f t="shared" si="14"/>
        <v>0</v>
      </c>
      <c r="AM68">
        <f t="shared" si="6"/>
        <v>0</v>
      </c>
      <c r="AO68">
        <f t="shared" si="15"/>
        <v>0</v>
      </c>
      <c r="AP68">
        <f t="shared" si="7"/>
        <v>0</v>
      </c>
      <c r="AR68">
        <f t="shared" si="16"/>
        <v>0</v>
      </c>
      <c r="AS68">
        <f t="shared" si="8"/>
        <v>0</v>
      </c>
      <c r="AU68">
        <f t="shared" si="17"/>
        <v>0</v>
      </c>
      <c r="AV68">
        <f t="shared" si="9"/>
        <v>0</v>
      </c>
      <c r="AX68">
        <f t="shared" si="10"/>
        <v>0</v>
      </c>
      <c r="AY68">
        <f t="shared" si="11"/>
        <v>0</v>
      </c>
    </row>
    <row r="69" spans="1:51" ht="15.95" customHeight="1" x14ac:dyDescent="0.15">
      <c r="A69" s="119">
        <v>65</v>
      </c>
      <c r="B69" s="283"/>
      <c r="C69" s="347"/>
      <c r="D69" s="285"/>
      <c r="E69" s="379"/>
      <c r="F69" s="287"/>
      <c r="G69" s="288"/>
      <c r="H69" s="289"/>
      <c r="I69" s="290"/>
      <c r="J69" s="289"/>
      <c r="K69" s="291"/>
      <c r="L69" s="291" t="s">
        <v>1</v>
      </c>
      <c r="M69" s="291"/>
      <c r="N69" s="39" t="s">
        <v>261</v>
      </c>
      <c r="O69" s="575"/>
      <c r="P69" s="568"/>
      <c r="Q69" s="307"/>
      <c r="R69" s="61"/>
      <c r="S69" s="299"/>
      <c r="T69" s="300"/>
      <c r="U69" s="301"/>
      <c r="V69" s="54"/>
      <c r="W69" s="305"/>
      <c r="X69" s="300"/>
      <c r="Y69" s="301"/>
      <c r="Z69" s="54"/>
      <c r="AA69" s="305"/>
      <c r="AB69" s="300"/>
      <c r="AC69" s="301"/>
      <c r="AD69" s="54"/>
      <c r="AE69" s="305"/>
      <c r="AF69" s="300"/>
      <c r="AG69" s="301"/>
      <c r="AI69">
        <f t="shared" ref="AI69:AI104" si="18">IF(B69="",0,1)</f>
        <v>0</v>
      </c>
      <c r="AK69" s="32">
        <f t="shared" ref="AK69:AK104" si="19">IF(K69="",0,1)</f>
        <v>0</v>
      </c>
      <c r="AL69">
        <f t="shared" ref="AL69:AL100" si="20">IF(S69="",0,1)</f>
        <v>0</v>
      </c>
      <c r="AM69">
        <f t="shared" si="6"/>
        <v>0</v>
      </c>
      <c r="AO69">
        <f t="shared" ref="AO69:AO100" si="21">IF(W69="",0,1)</f>
        <v>0</v>
      </c>
      <c r="AP69">
        <f t="shared" si="7"/>
        <v>0</v>
      </c>
      <c r="AR69">
        <f t="shared" ref="AR69:AR100" si="22">IF(AA69="",0,1)</f>
        <v>0</v>
      </c>
      <c r="AS69">
        <f t="shared" si="8"/>
        <v>0</v>
      </c>
      <c r="AU69">
        <f t="shared" ref="AU69:AU100" si="23">IF(AE69="",0,1)</f>
        <v>0</v>
      </c>
      <c r="AV69">
        <f t="shared" si="9"/>
        <v>0</v>
      </c>
      <c r="AX69">
        <f t="shared" si="10"/>
        <v>0</v>
      </c>
      <c r="AY69">
        <f t="shared" si="11"/>
        <v>0</v>
      </c>
    </row>
    <row r="70" spans="1:51" ht="15.95" customHeight="1" x14ac:dyDescent="0.15">
      <c r="A70" s="120">
        <v>66</v>
      </c>
      <c r="B70" s="123"/>
      <c r="C70" s="346"/>
      <c r="D70" s="131"/>
      <c r="E70" s="378"/>
      <c r="F70" s="133"/>
      <c r="G70" s="134"/>
      <c r="H70" s="135"/>
      <c r="I70" s="136"/>
      <c r="J70" s="135"/>
      <c r="K70" s="137"/>
      <c r="L70" s="137" t="s">
        <v>1</v>
      </c>
      <c r="M70" s="137"/>
      <c r="N70" s="38" t="s">
        <v>261</v>
      </c>
      <c r="O70" s="576"/>
      <c r="P70" s="567"/>
      <c r="Q70" s="147"/>
      <c r="R70" s="62"/>
      <c r="S70" s="141"/>
      <c r="T70" s="172"/>
      <c r="U70" s="143"/>
      <c r="V70" s="55"/>
      <c r="W70" s="145"/>
      <c r="X70" s="172"/>
      <c r="Y70" s="143"/>
      <c r="Z70" s="55"/>
      <c r="AA70" s="145"/>
      <c r="AB70" s="172"/>
      <c r="AC70" s="143"/>
      <c r="AD70" s="55"/>
      <c r="AE70" s="145"/>
      <c r="AF70" s="172"/>
      <c r="AG70" s="143"/>
      <c r="AI70">
        <f t="shared" si="18"/>
        <v>0</v>
      </c>
      <c r="AK70" s="32">
        <f t="shared" si="19"/>
        <v>0</v>
      </c>
      <c r="AL70">
        <f t="shared" si="20"/>
        <v>0</v>
      </c>
      <c r="AM70">
        <f t="shared" ref="AM70:AM104" si="24">AL70*AK70</f>
        <v>0</v>
      </c>
      <c r="AO70">
        <f t="shared" si="21"/>
        <v>0</v>
      </c>
      <c r="AP70">
        <f t="shared" ref="AP70:AP104" si="25">AO70*AK70</f>
        <v>0</v>
      </c>
      <c r="AR70">
        <f t="shared" si="22"/>
        <v>0</v>
      </c>
      <c r="AS70">
        <f t="shared" ref="AS70:AS104" si="26">AK70*AR70</f>
        <v>0</v>
      </c>
      <c r="AU70">
        <f t="shared" si="23"/>
        <v>0</v>
      </c>
      <c r="AV70">
        <f t="shared" ref="AV70:AV104" si="27">AU70*AK70</f>
        <v>0</v>
      </c>
      <c r="AX70">
        <f t="shared" si="10"/>
        <v>0</v>
      </c>
      <c r="AY70">
        <f t="shared" si="11"/>
        <v>0</v>
      </c>
    </row>
    <row r="71" spans="1:51" ht="15.95" customHeight="1" x14ac:dyDescent="0.15">
      <c r="A71" s="120">
        <v>67</v>
      </c>
      <c r="B71" s="123"/>
      <c r="C71" s="346"/>
      <c r="D71" s="131"/>
      <c r="E71" s="378"/>
      <c r="F71" s="133"/>
      <c r="G71" s="134"/>
      <c r="H71" s="135"/>
      <c r="I71" s="136"/>
      <c r="J71" s="135"/>
      <c r="K71" s="137"/>
      <c r="L71" s="137" t="s">
        <v>1</v>
      </c>
      <c r="M71" s="137"/>
      <c r="N71" s="38" t="s">
        <v>261</v>
      </c>
      <c r="O71" s="576"/>
      <c r="P71" s="567"/>
      <c r="Q71" s="147"/>
      <c r="R71" s="62"/>
      <c r="S71" s="141"/>
      <c r="T71" s="172"/>
      <c r="U71" s="143"/>
      <c r="V71" s="55"/>
      <c r="W71" s="145"/>
      <c r="X71" s="172"/>
      <c r="Y71" s="143"/>
      <c r="Z71" s="55"/>
      <c r="AA71" s="145"/>
      <c r="AB71" s="172"/>
      <c r="AC71" s="143"/>
      <c r="AD71" s="55"/>
      <c r="AE71" s="145"/>
      <c r="AF71" s="172"/>
      <c r="AG71" s="143"/>
      <c r="AI71">
        <f t="shared" si="18"/>
        <v>0</v>
      </c>
      <c r="AK71" s="32">
        <f t="shared" si="19"/>
        <v>0</v>
      </c>
      <c r="AL71">
        <f t="shared" si="20"/>
        <v>0</v>
      </c>
      <c r="AM71">
        <f t="shared" si="24"/>
        <v>0</v>
      </c>
      <c r="AO71">
        <f t="shared" si="21"/>
        <v>0</v>
      </c>
      <c r="AP71">
        <f t="shared" si="25"/>
        <v>0</v>
      </c>
      <c r="AR71">
        <f t="shared" si="22"/>
        <v>0</v>
      </c>
      <c r="AS71">
        <f t="shared" si="26"/>
        <v>0</v>
      </c>
      <c r="AU71">
        <f t="shared" si="23"/>
        <v>0</v>
      </c>
      <c r="AV71">
        <f t="shared" si="27"/>
        <v>0</v>
      </c>
      <c r="AX71">
        <f t="shared" ref="AX71:AX104" si="28">IF(AND(D71&lt;&gt;"",E71&lt;&gt;"",K71=""),1,0)</f>
        <v>0</v>
      </c>
      <c r="AY71">
        <f t="shared" ref="AY71:AY104" si="29">IF(AND(D71&lt;&gt;"",E71&lt;&gt;"",TRIM(D71)=TRIM(D70),TRIM(E71)=TRIM(E70),K71=""),1,0)</f>
        <v>0</v>
      </c>
    </row>
    <row r="72" spans="1:51" ht="15.95" customHeight="1" x14ac:dyDescent="0.15">
      <c r="A72" s="120">
        <v>68</v>
      </c>
      <c r="B72" s="123"/>
      <c r="C72" s="346"/>
      <c r="D72" s="131"/>
      <c r="E72" s="378"/>
      <c r="F72" s="133"/>
      <c r="G72" s="134"/>
      <c r="H72" s="135"/>
      <c r="I72" s="136"/>
      <c r="J72" s="135"/>
      <c r="K72" s="137"/>
      <c r="L72" s="137" t="s">
        <v>1</v>
      </c>
      <c r="M72" s="137"/>
      <c r="N72" s="38" t="s">
        <v>261</v>
      </c>
      <c r="O72" s="576"/>
      <c r="P72" s="567"/>
      <c r="Q72" s="147"/>
      <c r="R72" s="62"/>
      <c r="S72" s="141"/>
      <c r="T72" s="172"/>
      <c r="U72" s="143"/>
      <c r="V72" s="55"/>
      <c r="W72" s="145"/>
      <c r="X72" s="172"/>
      <c r="Y72" s="143"/>
      <c r="Z72" s="55"/>
      <c r="AA72" s="145"/>
      <c r="AB72" s="172"/>
      <c r="AC72" s="143"/>
      <c r="AD72" s="55"/>
      <c r="AE72" s="145"/>
      <c r="AF72" s="172"/>
      <c r="AG72" s="143"/>
      <c r="AI72">
        <f t="shared" si="18"/>
        <v>0</v>
      </c>
      <c r="AK72" s="32">
        <f t="shared" si="19"/>
        <v>0</v>
      </c>
      <c r="AL72">
        <f t="shared" si="20"/>
        <v>0</v>
      </c>
      <c r="AM72">
        <f t="shared" si="24"/>
        <v>0</v>
      </c>
      <c r="AO72">
        <f t="shared" si="21"/>
        <v>0</v>
      </c>
      <c r="AP72">
        <f t="shared" si="25"/>
        <v>0</v>
      </c>
      <c r="AR72">
        <f t="shared" si="22"/>
        <v>0</v>
      </c>
      <c r="AS72">
        <f t="shared" si="26"/>
        <v>0</v>
      </c>
      <c r="AU72">
        <f t="shared" si="23"/>
        <v>0</v>
      </c>
      <c r="AV72">
        <f t="shared" si="27"/>
        <v>0</v>
      </c>
      <c r="AX72">
        <f t="shared" si="28"/>
        <v>0</v>
      </c>
      <c r="AY72">
        <f t="shared" si="29"/>
        <v>0</v>
      </c>
    </row>
    <row r="73" spans="1:51" ht="15.95" customHeight="1" x14ac:dyDescent="0.15">
      <c r="A73" s="120">
        <v>69</v>
      </c>
      <c r="B73" s="123"/>
      <c r="C73" s="346"/>
      <c r="D73" s="131"/>
      <c r="E73" s="378"/>
      <c r="F73" s="133"/>
      <c r="G73" s="134"/>
      <c r="H73" s="135"/>
      <c r="I73" s="136"/>
      <c r="J73" s="135"/>
      <c r="K73" s="137"/>
      <c r="L73" s="137" t="s">
        <v>1</v>
      </c>
      <c r="M73" s="137"/>
      <c r="N73" s="38" t="s">
        <v>261</v>
      </c>
      <c r="O73" s="576"/>
      <c r="P73" s="567"/>
      <c r="Q73" s="147"/>
      <c r="R73" s="62"/>
      <c r="S73" s="141"/>
      <c r="T73" s="172"/>
      <c r="U73" s="143"/>
      <c r="V73" s="55"/>
      <c r="W73" s="145"/>
      <c r="X73" s="172"/>
      <c r="Y73" s="143"/>
      <c r="Z73" s="55"/>
      <c r="AA73" s="145"/>
      <c r="AB73" s="172"/>
      <c r="AC73" s="143"/>
      <c r="AD73" s="55"/>
      <c r="AE73" s="145"/>
      <c r="AF73" s="172"/>
      <c r="AG73" s="143"/>
      <c r="AI73">
        <f t="shared" si="18"/>
        <v>0</v>
      </c>
      <c r="AK73" s="32">
        <f t="shared" si="19"/>
        <v>0</v>
      </c>
      <c r="AL73">
        <f t="shared" si="20"/>
        <v>0</v>
      </c>
      <c r="AM73">
        <f t="shared" si="24"/>
        <v>0</v>
      </c>
      <c r="AO73">
        <f t="shared" si="21"/>
        <v>0</v>
      </c>
      <c r="AP73">
        <f t="shared" si="25"/>
        <v>0</v>
      </c>
      <c r="AR73">
        <f t="shared" si="22"/>
        <v>0</v>
      </c>
      <c r="AS73">
        <f t="shared" si="26"/>
        <v>0</v>
      </c>
      <c r="AU73">
        <f t="shared" si="23"/>
        <v>0</v>
      </c>
      <c r="AV73">
        <f t="shared" si="27"/>
        <v>0</v>
      </c>
      <c r="AX73">
        <f t="shared" si="28"/>
        <v>0</v>
      </c>
      <c r="AY73">
        <f t="shared" si="29"/>
        <v>0</v>
      </c>
    </row>
    <row r="74" spans="1:51" ht="15.95" customHeight="1" thickBot="1" x14ac:dyDescent="0.2">
      <c r="A74" s="121">
        <v>70</v>
      </c>
      <c r="B74" s="284"/>
      <c r="C74" s="348"/>
      <c r="D74" s="292"/>
      <c r="E74" s="380"/>
      <c r="F74" s="294"/>
      <c r="G74" s="295"/>
      <c r="H74" s="296"/>
      <c r="I74" s="297"/>
      <c r="J74" s="296"/>
      <c r="K74" s="298"/>
      <c r="L74" s="298" t="s">
        <v>1</v>
      </c>
      <c r="M74" s="298"/>
      <c r="N74" s="40" t="s">
        <v>261</v>
      </c>
      <c r="O74" s="577"/>
      <c r="P74" s="569"/>
      <c r="Q74" s="308"/>
      <c r="R74" s="63"/>
      <c r="S74" s="302"/>
      <c r="T74" s="303"/>
      <c r="U74" s="304"/>
      <c r="V74" s="56"/>
      <c r="W74" s="306"/>
      <c r="X74" s="303"/>
      <c r="Y74" s="304"/>
      <c r="Z74" s="56"/>
      <c r="AA74" s="306"/>
      <c r="AB74" s="303"/>
      <c r="AC74" s="304"/>
      <c r="AD74" s="56"/>
      <c r="AE74" s="306"/>
      <c r="AF74" s="303"/>
      <c r="AG74" s="304"/>
      <c r="AI74">
        <f t="shared" si="18"/>
        <v>0</v>
      </c>
      <c r="AK74" s="32">
        <f t="shared" si="19"/>
        <v>0</v>
      </c>
      <c r="AL74">
        <f t="shared" si="20"/>
        <v>0</v>
      </c>
      <c r="AM74">
        <f t="shared" si="24"/>
        <v>0</v>
      </c>
      <c r="AO74">
        <f t="shared" si="21"/>
        <v>0</v>
      </c>
      <c r="AP74">
        <f t="shared" si="25"/>
        <v>0</v>
      </c>
      <c r="AR74">
        <f t="shared" si="22"/>
        <v>0</v>
      </c>
      <c r="AS74">
        <f t="shared" si="26"/>
        <v>0</v>
      </c>
      <c r="AU74">
        <f t="shared" si="23"/>
        <v>0</v>
      </c>
      <c r="AV74">
        <f t="shared" si="27"/>
        <v>0</v>
      </c>
      <c r="AX74">
        <f t="shared" si="28"/>
        <v>0</v>
      </c>
      <c r="AY74">
        <f t="shared" si="29"/>
        <v>0</v>
      </c>
    </row>
    <row r="75" spans="1:51" ht="15.95" customHeight="1" x14ac:dyDescent="0.15">
      <c r="A75" s="120">
        <v>71</v>
      </c>
      <c r="B75" s="123"/>
      <c r="C75" s="346"/>
      <c r="D75" s="131"/>
      <c r="E75" s="378"/>
      <c r="F75" s="133"/>
      <c r="G75" s="134"/>
      <c r="H75" s="135"/>
      <c r="I75" s="136"/>
      <c r="J75" s="135"/>
      <c r="K75" s="137"/>
      <c r="L75" s="137" t="s">
        <v>1</v>
      </c>
      <c r="M75" s="137"/>
      <c r="N75" s="38" t="s">
        <v>261</v>
      </c>
      <c r="O75" s="576"/>
      <c r="P75" s="567"/>
      <c r="Q75" s="147"/>
      <c r="R75" s="62"/>
      <c r="S75" s="141"/>
      <c r="T75" s="172"/>
      <c r="U75" s="143"/>
      <c r="V75" s="55"/>
      <c r="W75" s="145"/>
      <c r="X75" s="172"/>
      <c r="Y75" s="143"/>
      <c r="Z75" s="55"/>
      <c r="AA75" s="145"/>
      <c r="AB75" s="172"/>
      <c r="AC75" s="143"/>
      <c r="AD75" s="55"/>
      <c r="AE75" s="145"/>
      <c r="AF75" s="172"/>
      <c r="AG75" s="143"/>
      <c r="AI75">
        <f t="shared" si="18"/>
        <v>0</v>
      </c>
      <c r="AK75" s="32">
        <f t="shared" si="19"/>
        <v>0</v>
      </c>
      <c r="AL75">
        <f t="shared" si="20"/>
        <v>0</v>
      </c>
      <c r="AM75">
        <f t="shared" si="24"/>
        <v>0</v>
      </c>
      <c r="AO75">
        <f t="shared" si="21"/>
        <v>0</v>
      </c>
      <c r="AP75">
        <f t="shared" si="25"/>
        <v>0</v>
      </c>
      <c r="AR75">
        <f t="shared" si="22"/>
        <v>0</v>
      </c>
      <c r="AS75">
        <f t="shared" si="26"/>
        <v>0</v>
      </c>
      <c r="AU75">
        <f t="shared" si="23"/>
        <v>0</v>
      </c>
      <c r="AV75">
        <f t="shared" si="27"/>
        <v>0</v>
      </c>
      <c r="AX75">
        <f t="shared" si="28"/>
        <v>0</v>
      </c>
      <c r="AY75">
        <f t="shared" si="29"/>
        <v>0</v>
      </c>
    </row>
    <row r="76" spans="1:51" ht="15.95" customHeight="1" x14ac:dyDescent="0.15">
      <c r="A76" s="120">
        <v>72</v>
      </c>
      <c r="B76" s="123"/>
      <c r="C76" s="346"/>
      <c r="D76" s="131"/>
      <c r="E76" s="378"/>
      <c r="F76" s="133"/>
      <c r="G76" s="134"/>
      <c r="H76" s="135"/>
      <c r="I76" s="136"/>
      <c r="J76" s="135"/>
      <c r="K76" s="137"/>
      <c r="L76" s="137" t="s">
        <v>1</v>
      </c>
      <c r="M76" s="137"/>
      <c r="N76" s="38" t="s">
        <v>261</v>
      </c>
      <c r="O76" s="576"/>
      <c r="P76" s="567"/>
      <c r="Q76" s="147"/>
      <c r="R76" s="62"/>
      <c r="S76" s="141"/>
      <c r="T76" s="172"/>
      <c r="U76" s="143"/>
      <c r="V76" s="55"/>
      <c r="W76" s="145"/>
      <c r="X76" s="172"/>
      <c r="Y76" s="143"/>
      <c r="Z76" s="55"/>
      <c r="AA76" s="145"/>
      <c r="AB76" s="172"/>
      <c r="AC76" s="143"/>
      <c r="AD76" s="55"/>
      <c r="AE76" s="145"/>
      <c r="AF76" s="172"/>
      <c r="AG76" s="143"/>
      <c r="AI76">
        <f t="shared" si="18"/>
        <v>0</v>
      </c>
      <c r="AK76" s="32">
        <f t="shared" si="19"/>
        <v>0</v>
      </c>
      <c r="AL76">
        <f t="shared" si="20"/>
        <v>0</v>
      </c>
      <c r="AM76">
        <f t="shared" si="24"/>
        <v>0</v>
      </c>
      <c r="AO76">
        <f t="shared" si="21"/>
        <v>0</v>
      </c>
      <c r="AP76">
        <f t="shared" si="25"/>
        <v>0</v>
      </c>
      <c r="AR76">
        <f t="shared" si="22"/>
        <v>0</v>
      </c>
      <c r="AS76">
        <f t="shared" si="26"/>
        <v>0</v>
      </c>
      <c r="AU76">
        <f t="shared" si="23"/>
        <v>0</v>
      </c>
      <c r="AV76">
        <f t="shared" si="27"/>
        <v>0</v>
      </c>
      <c r="AX76">
        <f t="shared" si="28"/>
        <v>0</v>
      </c>
      <c r="AY76">
        <f t="shared" si="29"/>
        <v>0</v>
      </c>
    </row>
    <row r="77" spans="1:51" ht="15.95" customHeight="1" x14ac:dyDescent="0.15">
      <c r="A77" s="120">
        <v>73</v>
      </c>
      <c r="B77" s="123"/>
      <c r="C77" s="346"/>
      <c r="D77" s="131"/>
      <c r="E77" s="378"/>
      <c r="F77" s="133"/>
      <c r="G77" s="134"/>
      <c r="H77" s="135"/>
      <c r="I77" s="136"/>
      <c r="J77" s="135"/>
      <c r="K77" s="137"/>
      <c r="L77" s="137" t="s">
        <v>1</v>
      </c>
      <c r="M77" s="137"/>
      <c r="N77" s="38" t="s">
        <v>261</v>
      </c>
      <c r="O77" s="576"/>
      <c r="P77" s="567"/>
      <c r="Q77" s="147"/>
      <c r="R77" s="62"/>
      <c r="S77" s="141"/>
      <c r="T77" s="172"/>
      <c r="U77" s="143"/>
      <c r="V77" s="55"/>
      <c r="W77" s="145"/>
      <c r="X77" s="172"/>
      <c r="Y77" s="143"/>
      <c r="Z77" s="55"/>
      <c r="AA77" s="145"/>
      <c r="AB77" s="172"/>
      <c r="AC77" s="143"/>
      <c r="AD77" s="55"/>
      <c r="AE77" s="145"/>
      <c r="AF77" s="172"/>
      <c r="AG77" s="143"/>
      <c r="AI77">
        <f t="shared" si="18"/>
        <v>0</v>
      </c>
      <c r="AK77" s="32">
        <f t="shared" si="19"/>
        <v>0</v>
      </c>
      <c r="AL77">
        <f t="shared" si="20"/>
        <v>0</v>
      </c>
      <c r="AM77">
        <f t="shared" si="24"/>
        <v>0</v>
      </c>
      <c r="AO77">
        <f t="shared" si="21"/>
        <v>0</v>
      </c>
      <c r="AP77">
        <f t="shared" si="25"/>
        <v>0</v>
      </c>
      <c r="AR77">
        <f t="shared" si="22"/>
        <v>0</v>
      </c>
      <c r="AS77">
        <f t="shared" si="26"/>
        <v>0</v>
      </c>
      <c r="AU77">
        <f t="shared" si="23"/>
        <v>0</v>
      </c>
      <c r="AV77">
        <f t="shared" si="27"/>
        <v>0</v>
      </c>
      <c r="AX77">
        <f t="shared" si="28"/>
        <v>0</v>
      </c>
      <c r="AY77">
        <f t="shared" si="29"/>
        <v>0</v>
      </c>
    </row>
    <row r="78" spans="1:51" ht="15.95" customHeight="1" x14ac:dyDescent="0.15">
      <c r="A78" s="120">
        <v>74</v>
      </c>
      <c r="B78" s="123"/>
      <c r="C78" s="346"/>
      <c r="D78" s="131"/>
      <c r="E78" s="378"/>
      <c r="F78" s="133"/>
      <c r="G78" s="134"/>
      <c r="H78" s="135"/>
      <c r="I78" s="136"/>
      <c r="J78" s="135"/>
      <c r="K78" s="137"/>
      <c r="L78" s="137" t="s">
        <v>1</v>
      </c>
      <c r="M78" s="137"/>
      <c r="N78" s="38" t="s">
        <v>261</v>
      </c>
      <c r="O78" s="576"/>
      <c r="P78" s="567"/>
      <c r="Q78" s="147"/>
      <c r="R78" s="62"/>
      <c r="S78" s="141"/>
      <c r="T78" s="172"/>
      <c r="U78" s="143"/>
      <c r="V78" s="55"/>
      <c r="W78" s="145"/>
      <c r="X78" s="172"/>
      <c r="Y78" s="143"/>
      <c r="Z78" s="55"/>
      <c r="AA78" s="145"/>
      <c r="AB78" s="172"/>
      <c r="AC78" s="143"/>
      <c r="AD78" s="55"/>
      <c r="AE78" s="145"/>
      <c r="AF78" s="172"/>
      <c r="AG78" s="143"/>
      <c r="AI78">
        <f t="shared" si="18"/>
        <v>0</v>
      </c>
      <c r="AK78" s="32">
        <f t="shared" si="19"/>
        <v>0</v>
      </c>
      <c r="AL78">
        <f t="shared" si="20"/>
        <v>0</v>
      </c>
      <c r="AM78">
        <f t="shared" si="24"/>
        <v>0</v>
      </c>
      <c r="AO78">
        <f t="shared" si="21"/>
        <v>0</v>
      </c>
      <c r="AP78">
        <f t="shared" si="25"/>
        <v>0</v>
      </c>
      <c r="AR78">
        <f t="shared" si="22"/>
        <v>0</v>
      </c>
      <c r="AS78">
        <f t="shared" si="26"/>
        <v>0</v>
      </c>
      <c r="AU78">
        <f t="shared" si="23"/>
        <v>0</v>
      </c>
      <c r="AV78">
        <f t="shared" si="27"/>
        <v>0</v>
      </c>
      <c r="AX78">
        <f t="shared" si="28"/>
        <v>0</v>
      </c>
      <c r="AY78">
        <f t="shared" si="29"/>
        <v>0</v>
      </c>
    </row>
    <row r="79" spans="1:51" ht="15.95" customHeight="1" x14ac:dyDescent="0.15">
      <c r="A79" s="119">
        <v>75</v>
      </c>
      <c r="B79" s="283"/>
      <c r="C79" s="347"/>
      <c r="D79" s="285"/>
      <c r="E79" s="379"/>
      <c r="F79" s="287"/>
      <c r="G79" s="288"/>
      <c r="H79" s="289"/>
      <c r="I79" s="290"/>
      <c r="J79" s="289"/>
      <c r="K79" s="291"/>
      <c r="L79" s="291" t="s">
        <v>1</v>
      </c>
      <c r="M79" s="291"/>
      <c r="N79" s="39" t="s">
        <v>261</v>
      </c>
      <c r="O79" s="575"/>
      <c r="P79" s="568"/>
      <c r="Q79" s="307"/>
      <c r="R79" s="61"/>
      <c r="S79" s="299"/>
      <c r="T79" s="300"/>
      <c r="U79" s="301"/>
      <c r="V79" s="54"/>
      <c r="W79" s="305"/>
      <c r="X79" s="300"/>
      <c r="Y79" s="301"/>
      <c r="Z79" s="54"/>
      <c r="AA79" s="305"/>
      <c r="AB79" s="300"/>
      <c r="AC79" s="301"/>
      <c r="AD79" s="54"/>
      <c r="AE79" s="305"/>
      <c r="AF79" s="300"/>
      <c r="AG79" s="301"/>
      <c r="AI79">
        <f t="shared" si="18"/>
        <v>0</v>
      </c>
      <c r="AK79" s="32">
        <f t="shared" si="19"/>
        <v>0</v>
      </c>
      <c r="AL79">
        <f t="shared" si="20"/>
        <v>0</v>
      </c>
      <c r="AM79">
        <f t="shared" si="24"/>
        <v>0</v>
      </c>
      <c r="AO79">
        <f t="shared" si="21"/>
        <v>0</v>
      </c>
      <c r="AP79">
        <f t="shared" si="25"/>
        <v>0</v>
      </c>
      <c r="AR79">
        <f t="shared" si="22"/>
        <v>0</v>
      </c>
      <c r="AS79">
        <f t="shared" si="26"/>
        <v>0</v>
      </c>
      <c r="AU79">
        <f t="shared" si="23"/>
        <v>0</v>
      </c>
      <c r="AV79">
        <f t="shared" si="27"/>
        <v>0</v>
      </c>
      <c r="AX79">
        <f t="shared" si="28"/>
        <v>0</v>
      </c>
      <c r="AY79">
        <f t="shared" si="29"/>
        <v>0</v>
      </c>
    </row>
    <row r="80" spans="1:51" ht="15.95" customHeight="1" x14ac:dyDescent="0.15">
      <c r="A80" s="120">
        <v>76</v>
      </c>
      <c r="B80" s="123"/>
      <c r="C80" s="346"/>
      <c r="D80" s="131"/>
      <c r="E80" s="378"/>
      <c r="F80" s="133"/>
      <c r="G80" s="134"/>
      <c r="H80" s="135"/>
      <c r="I80" s="136"/>
      <c r="J80" s="135"/>
      <c r="K80" s="137"/>
      <c r="L80" s="137" t="s">
        <v>1</v>
      </c>
      <c r="M80" s="137"/>
      <c r="N80" s="38" t="s">
        <v>261</v>
      </c>
      <c r="O80" s="576"/>
      <c r="P80" s="567"/>
      <c r="Q80" s="147"/>
      <c r="R80" s="62"/>
      <c r="S80" s="141"/>
      <c r="T80" s="172"/>
      <c r="U80" s="143"/>
      <c r="V80" s="55"/>
      <c r="W80" s="145"/>
      <c r="X80" s="172"/>
      <c r="Y80" s="143"/>
      <c r="Z80" s="55"/>
      <c r="AA80" s="145"/>
      <c r="AB80" s="172"/>
      <c r="AC80" s="143"/>
      <c r="AD80" s="55"/>
      <c r="AE80" s="145"/>
      <c r="AF80" s="172"/>
      <c r="AG80" s="143"/>
      <c r="AI80">
        <f t="shared" si="18"/>
        <v>0</v>
      </c>
      <c r="AK80" s="32">
        <f t="shared" si="19"/>
        <v>0</v>
      </c>
      <c r="AL80">
        <f t="shared" si="20"/>
        <v>0</v>
      </c>
      <c r="AM80">
        <f t="shared" si="24"/>
        <v>0</v>
      </c>
      <c r="AO80">
        <f t="shared" si="21"/>
        <v>0</v>
      </c>
      <c r="AP80">
        <f t="shared" si="25"/>
        <v>0</v>
      </c>
      <c r="AR80">
        <f t="shared" si="22"/>
        <v>0</v>
      </c>
      <c r="AS80">
        <f t="shared" si="26"/>
        <v>0</v>
      </c>
      <c r="AU80">
        <f t="shared" si="23"/>
        <v>0</v>
      </c>
      <c r="AV80">
        <f t="shared" si="27"/>
        <v>0</v>
      </c>
      <c r="AX80">
        <f t="shared" si="28"/>
        <v>0</v>
      </c>
      <c r="AY80">
        <f t="shared" si="29"/>
        <v>0</v>
      </c>
    </row>
    <row r="81" spans="1:51" ht="15.95" customHeight="1" x14ac:dyDescent="0.15">
      <c r="A81" s="120">
        <v>77</v>
      </c>
      <c r="B81" s="123"/>
      <c r="C81" s="346"/>
      <c r="D81" s="131"/>
      <c r="E81" s="378"/>
      <c r="F81" s="133"/>
      <c r="G81" s="134"/>
      <c r="H81" s="135"/>
      <c r="I81" s="136"/>
      <c r="J81" s="135"/>
      <c r="K81" s="137"/>
      <c r="L81" s="137" t="s">
        <v>1</v>
      </c>
      <c r="M81" s="137"/>
      <c r="N81" s="38" t="s">
        <v>261</v>
      </c>
      <c r="O81" s="576"/>
      <c r="P81" s="567"/>
      <c r="Q81" s="147"/>
      <c r="R81" s="62"/>
      <c r="S81" s="141"/>
      <c r="T81" s="172"/>
      <c r="U81" s="143"/>
      <c r="V81" s="55"/>
      <c r="W81" s="145"/>
      <c r="X81" s="172"/>
      <c r="Y81" s="143"/>
      <c r="Z81" s="55"/>
      <c r="AA81" s="145"/>
      <c r="AB81" s="172"/>
      <c r="AC81" s="143"/>
      <c r="AD81" s="55"/>
      <c r="AE81" s="145"/>
      <c r="AF81" s="172"/>
      <c r="AG81" s="143"/>
      <c r="AI81">
        <f t="shared" si="18"/>
        <v>0</v>
      </c>
      <c r="AK81" s="32">
        <f t="shared" si="19"/>
        <v>0</v>
      </c>
      <c r="AL81">
        <f t="shared" si="20"/>
        <v>0</v>
      </c>
      <c r="AM81">
        <f t="shared" si="24"/>
        <v>0</v>
      </c>
      <c r="AO81">
        <f t="shared" si="21"/>
        <v>0</v>
      </c>
      <c r="AP81">
        <f t="shared" si="25"/>
        <v>0</v>
      </c>
      <c r="AR81">
        <f t="shared" si="22"/>
        <v>0</v>
      </c>
      <c r="AS81">
        <f t="shared" si="26"/>
        <v>0</v>
      </c>
      <c r="AU81">
        <f t="shared" si="23"/>
        <v>0</v>
      </c>
      <c r="AV81">
        <f t="shared" si="27"/>
        <v>0</v>
      </c>
      <c r="AX81">
        <f t="shared" si="28"/>
        <v>0</v>
      </c>
      <c r="AY81">
        <f t="shared" si="29"/>
        <v>0</v>
      </c>
    </row>
    <row r="82" spans="1:51" ht="15.95" customHeight="1" x14ac:dyDescent="0.15">
      <c r="A82" s="120">
        <v>78</v>
      </c>
      <c r="B82" s="123"/>
      <c r="C82" s="346"/>
      <c r="D82" s="131"/>
      <c r="E82" s="378"/>
      <c r="F82" s="133"/>
      <c r="G82" s="134"/>
      <c r="H82" s="135"/>
      <c r="I82" s="136"/>
      <c r="J82" s="135"/>
      <c r="K82" s="137"/>
      <c r="L82" s="137" t="s">
        <v>1</v>
      </c>
      <c r="M82" s="137"/>
      <c r="N82" s="38" t="s">
        <v>261</v>
      </c>
      <c r="O82" s="576"/>
      <c r="P82" s="567"/>
      <c r="Q82" s="147"/>
      <c r="R82" s="62"/>
      <c r="S82" s="141"/>
      <c r="T82" s="172"/>
      <c r="U82" s="143"/>
      <c r="V82" s="55"/>
      <c r="W82" s="145"/>
      <c r="X82" s="172"/>
      <c r="Y82" s="143"/>
      <c r="Z82" s="55"/>
      <c r="AA82" s="145"/>
      <c r="AB82" s="172"/>
      <c r="AC82" s="143"/>
      <c r="AD82" s="55"/>
      <c r="AE82" s="145"/>
      <c r="AF82" s="172"/>
      <c r="AG82" s="143"/>
      <c r="AI82">
        <f t="shared" si="18"/>
        <v>0</v>
      </c>
      <c r="AK82" s="32">
        <f t="shared" si="19"/>
        <v>0</v>
      </c>
      <c r="AL82">
        <f t="shared" si="20"/>
        <v>0</v>
      </c>
      <c r="AM82">
        <f t="shared" si="24"/>
        <v>0</v>
      </c>
      <c r="AO82">
        <f t="shared" si="21"/>
        <v>0</v>
      </c>
      <c r="AP82">
        <f t="shared" si="25"/>
        <v>0</v>
      </c>
      <c r="AR82">
        <f t="shared" si="22"/>
        <v>0</v>
      </c>
      <c r="AS82">
        <f t="shared" si="26"/>
        <v>0</v>
      </c>
      <c r="AU82">
        <f t="shared" si="23"/>
        <v>0</v>
      </c>
      <c r="AV82">
        <f t="shared" si="27"/>
        <v>0</v>
      </c>
      <c r="AX82">
        <f t="shared" si="28"/>
        <v>0</v>
      </c>
      <c r="AY82">
        <f t="shared" si="29"/>
        <v>0</v>
      </c>
    </row>
    <row r="83" spans="1:51" ht="15.95" customHeight="1" x14ac:dyDescent="0.15">
      <c r="A83" s="120">
        <v>79</v>
      </c>
      <c r="B83" s="123"/>
      <c r="C83" s="346"/>
      <c r="D83" s="131"/>
      <c r="E83" s="378"/>
      <c r="F83" s="133"/>
      <c r="G83" s="134"/>
      <c r="H83" s="135"/>
      <c r="I83" s="136"/>
      <c r="J83" s="135"/>
      <c r="K83" s="137"/>
      <c r="L83" s="137" t="s">
        <v>1</v>
      </c>
      <c r="M83" s="137"/>
      <c r="N83" s="38" t="s">
        <v>261</v>
      </c>
      <c r="O83" s="576"/>
      <c r="P83" s="567"/>
      <c r="Q83" s="147"/>
      <c r="R83" s="62"/>
      <c r="S83" s="141"/>
      <c r="T83" s="172"/>
      <c r="U83" s="143"/>
      <c r="V83" s="55"/>
      <c r="W83" s="145"/>
      <c r="X83" s="172"/>
      <c r="Y83" s="143"/>
      <c r="Z83" s="55"/>
      <c r="AA83" s="145"/>
      <c r="AB83" s="172"/>
      <c r="AC83" s="143"/>
      <c r="AD83" s="55"/>
      <c r="AE83" s="145"/>
      <c r="AF83" s="172"/>
      <c r="AG83" s="143"/>
      <c r="AI83">
        <f t="shared" si="18"/>
        <v>0</v>
      </c>
      <c r="AK83" s="32">
        <f t="shared" si="19"/>
        <v>0</v>
      </c>
      <c r="AL83">
        <f t="shared" si="20"/>
        <v>0</v>
      </c>
      <c r="AM83">
        <f t="shared" si="24"/>
        <v>0</v>
      </c>
      <c r="AO83">
        <f t="shared" si="21"/>
        <v>0</v>
      </c>
      <c r="AP83">
        <f t="shared" si="25"/>
        <v>0</v>
      </c>
      <c r="AR83">
        <f t="shared" si="22"/>
        <v>0</v>
      </c>
      <c r="AS83">
        <f t="shared" si="26"/>
        <v>0</v>
      </c>
      <c r="AU83">
        <f t="shared" si="23"/>
        <v>0</v>
      </c>
      <c r="AV83">
        <f t="shared" si="27"/>
        <v>0</v>
      </c>
      <c r="AX83">
        <f t="shared" si="28"/>
        <v>0</v>
      </c>
      <c r="AY83">
        <f t="shared" si="29"/>
        <v>0</v>
      </c>
    </row>
    <row r="84" spans="1:51" ht="15.95" customHeight="1" thickBot="1" x14ac:dyDescent="0.2">
      <c r="A84" s="121">
        <v>80</v>
      </c>
      <c r="B84" s="284"/>
      <c r="C84" s="348"/>
      <c r="D84" s="292"/>
      <c r="E84" s="380"/>
      <c r="F84" s="294"/>
      <c r="G84" s="295"/>
      <c r="H84" s="296"/>
      <c r="I84" s="297"/>
      <c r="J84" s="296"/>
      <c r="K84" s="298"/>
      <c r="L84" s="298" t="s">
        <v>1</v>
      </c>
      <c r="M84" s="298"/>
      <c r="N84" s="40" t="s">
        <v>261</v>
      </c>
      <c r="O84" s="577"/>
      <c r="P84" s="569"/>
      <c r="Q84" s="308"/>
      <c r="R84" s="63"/>
      <c r="S84" s="302"/>
      <c r="T84" s="303"/>
      <c r="U84" s="304"/>
      <c r="V84" s="56"/>
      <c r="W84" s="306"/>
      <c r="X84" s="303"/>
      <c r="Y84" s="304"/>
      <c r="Z84" s="56"/>
      <c r="AA84" s="306"/>
      <c r="AB84" s="303"/>
      <c r="AC84" s="304"/>
      <c r="AD84" s="56"/>
      <c r="AE84" s="306"/>
      <c r="AF84" s="303"/>
      <c r="AG84" s="304"/>
      <c r="AI84">
        <f t="shared" si="18"/>
        <v>0</v>
      </c>
      <c r="AK84" s="32">
        <f t="shared" si="19"/>
        <v>0</v>
      </c>
      <c r="AL84">
        <f t="shared" si="20"/>
        <v>0</v>
      </c>
      <c r="AM84">
        <f t="shared" si="24"/>
        <v>0</v>
      </c>
      <c r="AO84">
        <f t="shared" si="21"/>
        <v>0</v>
      </c>
      <c r="AP84">
        <f t="shared" si="25"/>
        <v>0</v>
      </c>
      <c r="AR84">
        <f t="shared" si="22"/>
        <v>0</v>
      </c>
      <c r="AS84">
        <f t="shared" si="26"/>
        <v>0</v>
      </c>
      <c r="AU84">
        <f t="shared" si="23"/>
        <v>0</v>
      </c>
      <c r="AV84">
        <f t="shared" si="27"/>
        <v>0</v>
      </c>
      <c r="AX84">
        <f t="shared" si="28"/>
        <v>0</v>
      </c>
      <c r="AY84">
        <f t="shared" si="29"/>
        <v>0</v>
      </c>
    </row>
    <row r="85" spans="1:51" ht="15.95" customHeight="1" x14ac:dyDescent="0.15">
      <c r="A85" s="120">
        <v>81</v>
      </c>
      <c r="B85" s="123"/>
      <c r="C85" s="346"/>
      <c r="D85" s="131"/>
      <c r="E85" s="378"/>
      <c r="F85" s="133"/>
      <c r="G85" s="134"/>
      <c r="H85" s="135"/>
      <c r="I85" s="136"/>
      <c r="J85" s="135"/>
      <c r="K85" s="137"/>
      <c r="L85" s="137" t="s">
        <v>1</v>
      </c>
      <c r="M85" s="137"/>
      <c r="N85" s="38" t="s">
        <v>261</v>
      </c>
      <c r="O85" s="576"/>
      <c r="P85" s="567"/>
      <c r="Q85" s="147"/>
      <c r="R85" s="62"/>
      <c r="S85" s="141"/>
      <c r="T85" s="172"/>
      <c r="U85" s="143"/>
      <c r="V85" s="55"/>
      <c r="W85" s="145"/>
      <c r="X85" s="172"/>
      <c r="Y85" s="143"/>
      <c r="Z85" s="55"/>
      <c r="AA85" s="145"/>
      <c r="AB85" s="172"/>
      <c r="AC85" s="143"/>
      <c r="AD85" s="55"/>
      <c r="AE85" s="145"/>
      <c r="AF85" s="172"/>
      <c r="AG85" s="143"/>
      <c r="AI85">
        <f t="shared" si="18"/>
        <v>0</v>
      </c>
      <c r="AK85" s="32">
        <f t="shared" si="19"/>
        <v>0</v>
      </c>
      <c r="AL85">
        <f t="shared" si="20"/>
        <v>0</v>
      </c>
      <c r="AM85">
        <f t="shared" si="24"/>
        <v>0</v>
      </c>
      <c r="AO85">
        <f t="shared" si="21"/>
        <v>0</v>
      </c>
      <c r="AP85">
        <f t="shared" si="25"/>
        <v>0</v>
      </c>
      <c r="AR85">
        <f t="shared" si="22"/>
        <v>0</v>
      </c>
      <c r="AS85">
        <f t="shared" si="26"/>
        <v>0</v>
      </c>
      <c r="AU85">
        <f t="shared" si="23"/>
        <v>0</v>
      </c>
      <c r="AV85">
        <f t="shared" si="27"/>
        <v>0</v>
      </c>
      <c r="AX85">
        <f t="shared" si="28"/>
        <v>0</v>
      </c>
      <c r="AY85">
        <f t="shared" si="29"/>
        <v>0</v>
      </c>
    </row>
    <row r="86" spans="1:51" ht="15.95" customHeight="1" x14ac:dyDescent="0.15">
      <c r="A86" s="120">
        <v>82</v>
      </c>
      <c r="B86" s="123"/>
      <c r="C86" s="346"/>
      <c r="D86" s="131"/>
      <c r="E86" s="378"/>
      <c r="F86" s="133"/>
      <c r="G86" s="134"/>
      <c r="H86" s="135"/>
      <c r="I86" s="136"/>
      <c r="J86" s="135"/>
      <c r="K86" s="137"/>
      <c r="L86" s="137" t="s">
        <v>1</v>
      </c>
      <c r="M86" s="137"/>
      <c r="N86" s="38" t="s">
        <v>261</v>
      </c>
      <c r="O86" s="576"/>
      <c r="P86" s="567"/>
      <c r="Q86" s="147"/>
      <c r="R86" s="62"/>
      <c r="S86" s="141"/>
      <c r="T86" s="172"/>
      <c r="U86" s="143"/>
      <c r="V86" s="55"/>
      <c r="W86" s="145"/>
      <c r="X86" s="172"/>
      <c r="Y86" s="143"/>
      <c r="Z86" s="55"/>
      <c r="AA86" s="145"/>
      <c r="AB86" s="172"/>
      <c r="AC86" s="143"/>
      <c r="AD86" s="55"/>
      <c r="AE86" s="145"/>
      <c r="AF86" s="172"/>
      <c r="AG86" s="143"/>
      <c r="AI86">
        <f t="shared" si="18"/>
        <v>0</v>
      </c>
      <c r="AK86" s="32">
        <f t="shared" si="19"/>
        <v>0</v>
      </c>
      <c r="AL86">
        <f t="shared" si="20"/>
        <v>0</v>
      </c>
      <c r="AM86">
        <f t="shared" si="24"/>
        <v>0</v>
      </c>
      <c r="AO86">
        <f t="shared" si="21"/>
        <v>0</v>
      </c>
      <c r="AP86">
        <f t="shared" si="25"/>
        <v>0</v>
      </c>
      <c r="AR86">
        <f t="shared" si="22"/>
        <v>0</v>
      </c>
      <c r="AS86">
        <f t="shared" si="26"/>
        <v>0</v>
      </c>
      <c r="AU86">
        <f t="shared" si="23"/>
        <v>0</v>
      </c>
      <c r="AV86">
        <f t="shared" si="27"/>
        <v>0</v>
      </c>
      <c r="AX86">
        <f t="shared" si="28"/>
        <v>0</v>
      </c>
      <c r="AY86">
        <f t="shared" si="29"/>
        <v>0</v>
      </c>
    </row>
    <row r="87" spans="1:51" ht="15.95" customHeight="1" x14ac:dyDescent="0.15">
      <c r="A87" s="120">
        <v>83</v>
      </c>
      <c r="B87" s="123"/>
      <c r="C87" s="346"/>
      <c r="D87" s="131"/>
      <c r="E87" s="378"/>
      <c r="F87" s="133"/>
      <c r="G87" s="134"/>
      <c r="H87" s="135"/>
      <c r="I87" s="136"/>
      <c r="J87" s="135"/>
      <c r="K87" s="137"/>
      <c r="L87" s="137" t="s">
        <v>1</v>
      </c>
      <c r="M87" s="137"/>
      <c r="N87" s="38" t="s">
        <v>261</v>
      </c>
      <c r="O87" s="576"/>
      <c r="P87" s="567"/>
      <c r="Q87" s="147"/>
      <c r="R87" s="62"/>
      <c r="S87" s="141"/>
      <c r="T87" s="172"/>
      <c r="U87" s="143"/>
      <c r="V87" s="55"/>
      <c r="W87" s="145"/>
      <c r="X87" s="172"/>
      <c r="Y87" s="143"/>
      <c r="Z87" s="55"/>
      <c r="AA87" s="145"/>
      <c r="AB87" s="172"/>
      <c r="AC87" s="143"/>
      <c r="AD87" s="55"/>
      <c r="AE87" s="145"/>
      <c r="AF87" s="172"/>
      <c r="AG87" s="143"/>
      <c r="AI87">
        <f t="shared" si="18"/>
        <v>0</v>
      </c>
      <c r="AK87" s="32">
        <f t="shared" si="19"/>
        <v>0</v>
      </c>
      <c r="AL87">
        <f t="shared" si="20"/>
        <v>0</v>
      </c>
      <c r="AM87">
        <f t="shared" si="24"/>
        <v>0</v>
      </c>
      <c r="AO87">
        <f t="shared" si="21"/>
        <v>0</v>
      </c>
      <c r="AP87">
        <f t="shared" si="25"/>
        <v>0</v>
      </c>
      <c r="AR87">
        <f t="shared" si="22"/>
        <v>0</v>
      </c>
      <c r="AS87">
        <f t="shared" si="26"/>
        <v>0</v>
      </c>
      <c r="AU87">
        <f t="shared" si="23"/>
        <v>0</v>
      </c>
      <c r="AV87">
        <f t="shared" si="27"/>
        <v>0</v>
      </c>
      <c r="AX87">
        <f t="shared" si="28"/>
        <v>0</v>
      </c>
      <c r="AY87">
        <f t="shared" si="29"/>
        <v>0</v>
      </c>
    </row>
    <row r="88" spans="1:51" ht="15.95" customHeight="1" x14ac:dyDescent="0.15">
      <c r="A88" s="120">
        <v>84</v>
      </c>
      <c r="B88" s="123"/>
      <c r="C88" s="346"/>
      <c r="D88" s="131"/>
      <c r="E88" s="378"/>
      <c r="F88" s="133"/>
      <c r="G88" s="134"/>
      <c r="H88" s="135"/>
      <c r="I88" s="136"/>
      <c r="J88" s="135"/>
      <c r="K88" s="137"/>
      <c r="L88" s="137" t="s">
        <v>1</v>
      </c>
      <c r="M88" s="137"/>
      <c r="N88" s="38" t="s">
        <v>261</v>
      </c>
      <c r="O88" s="576"/>
      <c r="P88" s="567"/>
      <c r="Q88" s="147"/>
      <c r="R88" s="62"/>
      <c r="S88" s="141"/>
      <c r="T88" s="172"/>
      <c r="U88" s="143"/>
      <c r="V88" s="55"/>
      <c r="W88" s="145"/>
      <c r="X88" s="172"/>
      <c r="Y88" s="143"/>
      <c r="Z88" s="55"/>
      <c r="AA88" s="145"/>
      <c r="AB88" s="172"/>
      <c r="AC88" s="143"/>
      <c r="AD88" s="55"/>
      <c r="AE88" s="145"/>
      <c r="AF88" s="172"/>
      <c r="AG88" s="143"/>
      <c r="AI88">
        <f t="shared" si="18"/>
        <v>0</v>
      </c>
      <c r="AK88" s="32">
        <f t="shared" si="19"/>
        <v>0</v>
      </c>
      <c r="AL88">
        <f t="shared" si="20"/>
        <v>0</v>
      </c>
      <c r="AM88">
        <f t="shared" si="24"/>
        <v>0</v>
      </c>
      <c r="AO88">
        <f t="shared" si="21"/>
        <v>0</v>
      </c>
      <c r="AP88">
        <f t="shared" si="25"/>
        <v>0</v>
      </c>
      <c r="AR88">
        <f t="shared" si="22"/>
        <v>0</v>
      </c>
      <c r="AS88">
        <f t="shared" si="26"/>
        <v>0</v>
      </c>
      <c r="AU88">
        <f t="shared" si="23"/>
        <v>0</v>
      </c>
      <c r="AV88">
        <f t="shared" si="27"/>
        <v>0</v>
      </c>
      <c r="AX88">
        <f t="shared" si="28"/>
        <v>0</v>
      </c>
      <c r="AY88">
        <f t="shared" si="29"/>
        <v>0</v>
      </c>
    </row>
    <row r="89" spans="1:51" ht="15.95" customHeight="1" x14ac:dyDescent="0.15">
      <c r="A89" s="119">
        <v>85</v>
      </c>
      <c r="B89" s="283"/>
      <c r="C89" s="347"/>
      <c r="D89" s="285"/>
      <c r="E89" s="379"/>
      <c r="F89" s="287"/>
      <c r="G89" s="288"/>
      <c r="H89" s="289"/>
      <c r="I89" s="290"/>
      <c r="J89" s="289"/>
      <c r="K89" s="291"/>
      <c r="L89" s="291" t="s">
        <v>1</v>
      </c>
      <c r="M89" s="291"/>
      <c r="N89" s="39" t="s">
        <v>261</v>
      </c>
      <c r="O89" s="575"/>
      <c r="P89" s="568"/>
      <c r="Q89" s="307"/>
      <c r="R89" s="61"/>
      <c r="S89" s="299"/>
      <c r="T89" s="300"/>
      <c r="U89" s="301"/>
      <c r="V89" s="54"/>
      <c r="W89" s="305"/>
      <c r="X89" s="300"/>
      <c r="Y89" s="301"/>
      <c r="Z89" s="54"/>
      <c r="AA89" s="305"/>
      <c r="AB89" s="300"/>
      <c r="AC89" s="301"/>
      <c r="AD89" s="54"/>
      <c r="AE89" s="305"/>
      <c r="AF89" s="300"/>
      <c r="AG89" s="301"/>
      <c r="AI89">
        <f t="shared" si="18"/>
        <v>0</v>
      </c>
      <c r="AK89" s="32">
        <f t="shared" si="19"/>
        <v>0</v>
      </c>
      <c r="AL89">
        <f t="shared" si="20"/>
        <v>0</v>
      </c>
      <c r="AM89">
        <f t="shared" si="24"/>
        <v>0</v>
      </c>
      <c r="AO89">
        <f t="shared" si="21"/>
        <v>0</v>
      </c>
      <c r="AP89">
        <f t="shared" si="25"/>
        <v>0</v>
      </c>
      <c r="AR89">
        <f t="shared" si="22"/>
        <v>0</v>
      </c>
      <c r="AS89">
        <f t="shared" si="26"/>
        <v>0</v>
      </c>
      <c r="AU89">
        <f t="shared" si="23"/>
        <v>0</v>
      </c>
      <c r="AV89">
        <f t="shared" si="27"/>
        <v>0</v>
      </c>
      <c r="AX89">
        <f t="shared" si="28"/>
        <v>0</v>
      </c>
      <c r="AY89">
        <f t="shared" si="29"/>
        <v>0</v>
      </c>
    </row>
    <row r="90" spans="1:51" ht="15.95" customHeight="1" x14ac:dyDescent="0.15">
      <c r="A90" s="120">
        <v>86</v>
      </c>
      <c r="B90" s="123"/>
      <c r="C90" s="346"/>
      <c r="D90" s="131"/>
      <c r="E90" s="378"/>
      <c r="F90" s="133"/>
      <c r="G90" s="134"/>
      <c r="H90" s="135"/>
      <c r="I90" s="136"/>
      <c r="J90" s="135"/>
      <c r="K90" s="137"/>
      <c r="L90" s="137" t="s">
        <v>1</v>
      </c>
      <c r="M90" s="137"/>
      <c r="N90" s="38" t="s">
        <v>261</v>
      </c>
      <c r="O90" s="576"/>
      <c r="P90" s="567"/>
      <c r="Q90" s="147"/>
      <c r="R90" s="62"/>
      <c r="S90" s="141"/>
      <c r="T90" s="172"/>
      <c r="U90" s="143"/>
      <c r="V90" s="55"/>
      <c r="W90" s="145"/>
      <c r="X90" s="172"/>
      <c r="Y90" s="143"/>
      <c r="Z90" s="55"/>
      <c r="AA90" s="145"/>
      <c r="AB90" s="172"/>
      <c r="AC90" s="143"/>
      <c r="AD90" s="55"/>
      <c r="AE90" s="145"/>
      <c r="AF90" s="172"/>
      <c r="AG90" s="143"/>
      <c r="AI90">
        <f t="shared" si="18"/>
        <v>0</v>
      </c>
      <c r="AK90" s="32">
        <f t="shared" si="19"/>
        <v>0</v>
      </c>
      <c r="AL90">
        <f t="shared" si="20"/>
        <v>0</v>
      </c>
      <c r="AM90">
        <f t="shared" si="24"/>
        <v>0</v>
      </c>
      <c r="AO90">
        <f t="shared" si="21"/>
        <v>0</v>
      </c>
      <c r="AP90">
        <f t="shared" si="25"/>
        <v>0</v>
      </c>
      <c r="AR90">
        <f t="shared" si="22"/>
        <v>0</v>
      </c>
      <c r="AS90">
        <f t="shared" si="26"/>
        <v>0</v>
      </c>
      <c r="AU90">
        <f t="shared" si="23"/>
        <v>0</v>
      </c>
      <c r="AV90">
        <f t="shared" si="27"/>
        <v>0</v>
      </c>
      <c r="AX90">
        <f t="shared" si="28"/>
        <v>0</v>
      </c>
      <c r="AY90">
        <f t="shared" si="29"/>
        <v>0</v>
      </c>
    </row>
    <row r="91" spans="1:51" ht="15.95" customHeight="1" x14ac:dyDescent="0.15">
      <c r="A91" s="120">
        <v>87</v>
      </c>
      <c r="B91" s="123"/>
      <c r="C91" s="346"/>
      <c r="D91" s="131"/>
      <c r="E91" s="378"/>
      <c r="F91" s="133"/>
      <c r="G91" s="134"/>
      <c r="H91" s="135"/>
      <c r="I91" s="136"/>
      <c r="J91" s="135"/>
      <c r="K91" s="137"/>
      <c r="L91" s="137" t="s">
        <v>1</v>
      </c>
      <c r="M91" s="137"/>
      <c r="N91" s="38" t="s">
        <v>261</v>
      </c>
      <c r="O91" s="576"/>
      <c r="P91" s="567"/>
      <c r="Q91" s="147"/>
      <c r="R91" s="62"/>
      <c r="S91" s="141"/>
      <c r="T91" s="172"/>
      <c r="U91" s="143"/>
      <c r="V91" s="55"/>
      <c r="W91" s="145"/>
      <c r="X91" s="172"/>
      <c r="Y91" s="143"/>
      <c r="Z91" s="55"/>
      <c r="AA91" s="145"/>
      <c r="AB91" s="172"/>
      <c r="AC91" s="143"/>
      <c r="AD91" s="55"/>
      <c r="AE91" s="145"/>
      <c r="AF91" s="172"/>
      <c r="AG91" s="143"/>
      <c r="AI91">
        <f t="shared" si="18"/>
        <v>0</v>
      </c>
      <c r="AK91" s="32">
        <f t="shared" si="19"/>
        <v>0</v>
      </c>
      <c r="AL91">
        <f t="shared" si="20"/>
        <v>0</v>
      </c>
      <c r="AM91">
        <f t="shared" si="24"/>
        <v>0</v>
      </c>
      <c r="AO91">
        <f t="shared" si="21"/>
        <v>0</v>
      </c>
      <c r="AP91">
        <f t="shared" si="25"/>
        <v>0</v>
      </c>
      <c r="AR91">
        <f t="shared" si="22"/>
        <v>0</v>
      </c>
      <c r="AS91">
        <f t="shared" si="26"/>
        <v>0</v>
      </c>
      <c r="AU91">
        <f t="shared" si="23"/>
        <v>0</v>
      </c>
      <c r="AV91">
        <f t="shared" si="27"/>
        <v>0</v>
      </c>
      <c r="AX91">
        <f t="shared" si="28"/>
        <v>0</v>
      </c>
      <c r="AY91">
        <f t="shared" si="29"/>
        <v>0</v>
      </c>
    </row>
    <row r="92" spans="1:51" ht="15.95" customHeight="1" x14ac:dyDescent="0.15">
      <c r="A92" s="120">
        <v>88</v>
      </c>
      <c r="B92" s="123"/>
      <c r="C92" s="346"/>
      <c r="D92" s="131"/>
      <c r="E92" s="378"/>
      <c r="F92" s="133"/>
      <c r="G92" s="134"/>
      <c r="H92" s="135"/>
      <c r="I92" s="136"/>
      <c r="J92" s="135"/>
      <c r="K92" s="137"/>
      <c r="L92" s="137" t="s">
        <v>1</v>
      </c>
      <c r="M92" s="137"/>
      <c r="N92" s="38" t="s">
        <v>261</v>
      </c>
      <c r="O92" s="576"/>
      <c r="P92" s="567"/>
      <c r="Q92" s="147"/>
      <c r="R92" s="62"/>
      <c r="S92" s="141"/>
      <c r="T92" s="172"/>
      <c r="U92" s="143"/>
      <c r="V92" s="55"/>
      <c r="W92" s="145"/>
      <c r="X92" s="172"/>
      <c r="Y92" s="143"/>
      <c r="Z92" s="55"/>
      <c r="AA92" s="145"/>
      <c r="AB92" s="172"/>
      <c r="AC92" s="143"/>
      <c r="AD92" s="55"/>
      <c r="AE92" s="145"/>
      <c r="AF92" s="172"/>
      <c r="AG92" s="143"/>
      <c r="AI92">
        <f t="shared" si="18"/>
        <v>0</v>
      </c>
      <c r="AK92" s="32">
        <f t="shared" si="19"/>
        <v>0</v>
      </c>
      <c r="AL92">
        <f t="shared" si="20"/>
        <v>0</v>
      </c>
      <c r="AM92">
        <f t="shared" si="24"/>
        <v>0</v>
      </c>
      <c r="AO92">
        <f t="shared" si="21"/>
        <v>0</v>
      </c>
      <c r="AP92">
        <f t="shared" si="25"/>
        <v>0</v>
      </c>
      <c r="AR92">
        <f t="shared" si="22"/>
        <v>0</v>
      </c>
      <c r="AS92">
        <f t="shared" si="26"/>
        <v>0</v>
      </c>
      <c r="AU92">
        <f t="shared" si="23"/>
        <v>0</v>
      </c>
      <c r="AV92">
        <f t="shared" si="27"/>
        <v>0</v>
      </c>
      <c r="AX92">
        <f t="shared" si="28"/>
        <v>0</v>
      </c>
      <c r="AY92">
        <f t="shared" si="29"/>
        <v>0</v>
      </c>
    </row>
    <row r="93" spans="1:51" ht="15.95" customHeight="1" x14ac:dyDescent="0.15">
      <c r="A93" s="120">
        <v>89</v>
      </c>
      <c r="B93" s="123"/>
      <c r="C93" s="346"/>
      <c r="D93" s="131"/>
      <c r="E93" s="378"/>
      <c r="F93" s="133"/>
      <c r="G93" s="134"/>
      <c r="H93" s="135"/>
      <c r="I93" s="136"/>
      <c r="J93" s="135"/>
      <c r="K93" s="137"/>
      <c r="L93" s="137" t="s">
        <v>1</v>
      </c>
      <c r="M93" s="137"/>
      <c r="N93" s="38" t="s">
        <v>261</v>
      </c>
      <c r="O93" s="576"/>
      <c r="P93" s="567"/>
      <c r="Q93" s="147"/>
      <c r="R93" s="62"/>
      <c r="S93" s="141"/>
      <c r="T93" s="172"/>
      <c r="U93" s="143"/>
      <c r="V93" s="55"/>
      <c r="W93" s="145"/>
      <c r="X93" s="172"/>
      <c r="Y93" s="143"/>
      <c r="Z93" s="55"/>
      <c r="AA93" s="145"/>
      <c r="AB93" s="172"/>
      <c r="AC93" s="143"/>
      <c r="AD93" s="55"/>
      <c r="AE93" s="145"/>
      <c r="AF93" s="172"/>
      <c r="AG93" s="143"/>
      <c r="AI93">
        <f t="shared" si="18"/>
        <v>0</v>
      </c>
      <c r="AK93" s="32">
        <f t="shared" si="19"/>
        <v>0</v>
      </c>
      <c r="AL93">
        <f t="shared" si="20"/>
        <v>0</v>
      </c>
      <c r="AM93">
        <f t="shared" si="24"/>
        <v>0</v>
      </c>
      <c r="AO93">
        <f t="shared" si="21"/>
        <v>0</v>
      </c>
      <c r="AP93">
        <f t="shared" si="25"/>
        <v>0</v>
      </c>
      <c r="AR93">
        <f t="shared" si="22"/>
        <v>0</v>
      </c>
      <c r="AS93">
        <f t="shared" si="26"/>
        <v>0</v>
      </c>
      <c r="AU93">
        <f t="shared" si="23"/>
        <v>0</v>
      </c>
      <c r="AV93">
        <f t="shared" si="27"/>
        <v>0</v>
      </c>
      <c r="AX93">
        <f t="shared" si="28"/>
        <v>0</v>
      </c>
      <c r="AY93">
        <f t="shared" si="29"/>
        <v>0</v>
      </c>
    </row>
    <row r="94" spans="1:51" ht="15.95" customHeight="1" thickBot="1" x14ac:dyDescent="0.2">
      <c r="A94" s="121">
        <v>90</v>
      </c>
      <c r="B94" s="284"/>
      <c r="C94" s="348"/>
      <c r="D94" s="292"/>
      <c r="E94" s="380"/>
      <c r="F94" s="294"/>
      <c r="G94" s="295"/>
      <c r="H94" s="296"/>
      <c r="I94" s="297"/>
      <c r="J94" s="296"/>
      <c r="K94" s="298"/>
      <c r="L94" s="298" t="s">
        <v>1</v>
      </c>
      <c r="M94" s="298"/>
      <c r="N94" s="40" t="s">
        <v>261</v>
      </c>
      <c r="O94" s="577"/>
      <c r="P94" s="569"/>
      <c r="Q94" s="308"/>
      <c r="R94" s="63"/>
      <c r="S94" s="302"/>
      <c r="T94" s="303"/>
      <c r="U94" s="304"/>
      <c r="V94" s="56"/>
      <c r="W94" s="306"/>
      <c r="X94" s="303"/>
      <c r="Y94" s="304"/>
      <c r="Z94" s="56"/>
      <c r="AA94" s="306"/>
      <c r="AB94" s="303"/>
      <c r="AC94" s="304"/>
      <c r="AD94" s="56"/>
      <c r="AE94" s="306"/>
      <c r="AF94" s="303"/>
      <c r="AG94" s="304"/>
      <c r="AI94">
        <f t="shared" si="18"/>
        <v>0</v>
      </c>
      <c r="AK94" s="32">
        <f t="shared" si="19"/>
        <v>0</v>
      </c>
      <c r="AL94">
        <f t="shared" si="20"/>
        <v>0</v>
      </c>
      <c r="AM94">
        <f t="shared" si="24"/>
        <v>0</v>
      </c>
      <c r="AO94">
        <f t="shared" si="21"/>
        <v>0</v>
      </c>
      <c r="AP94">
        <f t="shared" si="25"/>
        <v>0</v>
      </c>
      <c r="AR94">
        <f t="shared" si="22"/>
        <v>0</v>
      </c>
      <c r="AS94">
        <f t="shared" si="26"/>
        <v>0</v>
      </c>
      <c r="AU94">
        <f t="shared" si="23"/>
        <v>0</v>
      </c>
      <c r="AV94">
        <f t="shared" si="27"/>
        <v>0</v>
      </c>
      <c r="AX94">
        <f t="shared" si="28"/>
        <v>0</v>
      </c>
      <c r="AY94">
        <f t="shared" si="29"/>
        <v>0</v>
      </c>
    </row>
    <row r="95" spans="1:51" ht="15.95" customHeight="1" x14ac:dyDescent="0.15">
      <c r="A95" s="120">
        <v>91</v>
      </c>
      <c r="B95" s="123"/>
      <c r="C95" s="346"/>
      <c r="D95" s="131"/>
      <c r="E95" s="378"/>
      <c r="F95" s="133"/>
      <c r="G95" s="134"/>
      <c r="H95" s="135"/>
      <c r="I95" s="136"/>
      <c r="J95" s="135"/>
      <c r="K95" s="137"/>
      <c r="L95" s="137" t="s">
        <v>1</v>
      </c>
      <c r="M95" s="137"/>
      <c r="N95" s="38" t="s">
        <v>261</v>
      </c>
      <c r="O95" s="576"/>
      <c r="P95" s="567"/>
      <c r="Q95" s="147"/>
      <c r="R95" s="62"/>
      <c r="S95" s="141"/>
      <c r="T95" s="172"/>
      <c r="U95" s="143"/>
      <c r="V95" s="55"/>
      <c r="W95" s="145"/>
      <c r="X95" s="172"/>
      <c r="Y95" s="143"/>
      <c r="Z95" s="55"/>
      <c r="AA95" s="145"/>
      <c r="AB95" s="172"/>
      <c r="AC95" s="143"/>
      <c r="AD95" s="55"/>
      <c r="AE95" s="145"/>
      <c r="AF95" s="172"/>
      <c r="AG95" s="143"/>
      <c r="AI95">
        <f t="shared" si="18"/>
        <v>0</v>
      </c>
      <c r="AK95" s="32">
        <f t="shared" si="19"/>
        <v>0</v>
      </c>
      <c r="AL95">
        <f t="shared" si="20"/>
        <v>0</v>
      </c>
      <c r="AM95">
        <f t="shared" si="24"/>
        <v>0</v>
      </c>
      <c r="AO95">
        <f t="shared" si="21"/>
        <v>0</v>
      </c>
      <c r="AP95">
        <f t="shared" si="25"/>
        <v>0</v>
      </c>
      <c r="AR95">
        <f t="shared" si="22"/>
        <v>0</v>
      </c>
      <c r="AS95">
        <f t="shared" si="26"/>
        <v>0</v>
      </c>
      <c r="AU95">
        <f t="shared" si="23"/>
        <v>0</v>
      </c>
      <c r="AV95">
        <f t="shared" si="27"/>
        <v>0</v>
      </c>
      <c r="AX95">
        <f t="shared" si="28"/>
        <v>0</v>
      </c>
      <c r="AY95">
        <f t="shared" si="29"/>
        <v>0</v>
      </c>
    </row>
    <row r="96" spans="1:51" ht="15.95" customHeight="1" x14ac:dyDescent="0.15">
      <c r="A96" s="120">
        <v>92</v>
      </c>
      <c r="B96" s="123"/>
      <c r="C96" s="346"/>
      <c r="D96" s="131"/>
      <c r="E96" s="378"/>
      <c r="F96" s="133"/>
      <c r="G96" s="134"/>
      <c r="H96" s="135"/>
      <c r="I96" s="136"/>
      <c r="J96" s="135"/>
      <c r="K96" s="137"/>
      <c r="L96" s="137" t="s">
        <v>1</v>
      </c>
      <c r="M96" s="137"/>
      <c r="N96" s="38" t="s">
        <v>261</v>
      </c>
      <c r="O96" s="576"/>
      <c r="P96" s="567"/>
      <c r="Q96" s="147"/>
      <c r="R96" s="62"/>
      <c r="S96" s="141"/>
      <c r="T96" s="172"/>
      <c r="U96" s="143"/>
      <c r="V96" s="55"/>
      <c r="W96" s="145"/>
      <c r="X96" s="172"/>
      <c r="Y96" s="143"/>
      <c r="Z96" s="55"/>
      <c r="AA96" s="145"/>
      <c r="AB96" s="172"/>
      <c r="AC96" s="143"/>
      <c r="AD96" s="55"/>
      <c r="AE96" s="145"/>
      <c r="AF96" s="172"/>
      <c r="AG96" s="143"/>
      <c r="AI96">
        <f t="shared" si="18"/>
        <v>0</v>
      </c>
      <c r="AK96" s="32">
        <f t="shared" si="19"/>
        <v>0</v>
      </c>
      <c r="AL96">
        <f t="shared" si="20"/>
        <v>0</v>
      </c>
      <c r="AM96">
        <f t="shared" si="24"/>
        <v>0</v>
      </c>
      <c r="AO96">
        <f t="shared" si="21"/>
        <v>0</v>
      </c>
      <c r="AP96">
        <f t="shared" si="25"/>
        <v>0</v>
      </c>
      <c r="AR96">
        <f t="shared" si="22"/>
        <v>0</v>
      </c>
      <c r="AS96">
        <f t="shared" si="26"/>
        <v>0</v>
      </c>
      <c r="AU96">
        <f t="shared" si="23"/>
        <v>0</v>
      </c>
      <c r="AV96">
        <f t="shared" si="27"/>
        <v>0</v>
      </c>
      <c r="AX96">
        <f t="shared" si="28"/>
        <v>0</v>
      </c>
      <c r="AY96">
        <f t="shared" si="29"/>
        <v>0</v>
      </c>
    </row>
    <row r="97" spans="1:51" ht="15.95" customHeight="1" x14ac:dyDescent="0.15">
      <c r="A97" s="120">
        <v>93</v>
      </c>
      <c r="B97" s="123"/>
      <c r="C97" s="346"/>
      <c r="D97" s="131"/>
      <c r="E97" s="378"/>
      <c r="F97" s="133"/>
      <c r="G97" s="134"/>
      <c r="H97" s="135"/>
      <c r="I97" s="136"/>
      <c r="J97" s="135"/>
      <c r="K97" s="137"/>
      <c r="L97" s="137" t="s">
        <v>1</v>
      </c>
      <c r="M97" s="137"/>
      <c r="N97" s="38" t="s">
        <v>261</v>
      </c>
      <c r="O97" s="576"/>
      <c r="P97" s="567"/>
      <c r="Q97" s="147"/>
      <c r="R97" s="62"/>
      <c r="S97" s="141"/>
      <c r="T97" s="172"/>
      <c r="U97" s="143"/>
      <c r="V97" s="55"/>
      <c r="W97" s="145"/>
      <c r="X97" s="172"/>
      <c r="Y97" s="143"/>
      <c r="Z97" s="55"/>
      <c r="AA97" s="145"/>
      <c r="AB97" s="172"/>
      <c r="AC97" s="143"/>
      <c r="AD97" s="55"/>
      <c r="AE97" s="145"/>
      <c r="AF97" s="172"/>
      <c r="AG97" s="143"/>
      <c r="AI97">
        <f t="shared" si="18"/>
        <v>0</v>
      </c>
      <c r="AK97" s="32">
        <f t="shared" si="19"/>
        <v>0</v>
      </c>
      <c r="AL97">
        <f t="shared" si="20"/>
        <v>0</v>
      </c>
      <c r="AM97">
        <f t="shared" si="24"/>
        <v>0</v>
      </c>
      <c r="AO97">
        <f t="shared" si="21"/>
        <v>0</v>
      </c>
      <c r="AP97">
        <f t="shared" si="25"/>
        <v>0</v>
      </c>
      <c r="AR97">
        <f t="shared" si="22"/>
        <v>0</v>
      </c>
      <c r="AS97">
        <f t="shared" si="26"/>
        <v>0</v>
      </c>
      <c r="AU97">
        <f t="shared" si="23"/>
        <v>0</v>
      </c>
      <c r="AV97">
        <f t="shared" si="27"/>
        <v>0</v>
      </c>
      <c r="AX97">
        <f t="shared" si="28"/>
        <v>0</v>
      </c>
      <c r="AY97">
        <f t="shared" si="29"/>
        <v>0</v>
      </c>
    </row>
    <row r="98" spans="1:51" ht="15.95" customHeight="1" x14ac:dyDescent="0.15">
      <c r="A98" s="120">
        <v>94</v>
      </c>
      <c r="B98" s="123"/>
      <c r="C98" s="346"/>
      <c r="D98" s="131"/>
      <c r="E98" s="378"/>
      <c r="F98" s="133"/>
      <c r="G98" s="134"/>
      <c r="H98" s="135"/>
      <c r="I98" s="136"/>
      <c r="J98" s="135"/>
      <c r="K98" s="137"/>
      <c r="L98" s="137" t="s">
        <v>1</v>
      </c>
      <c r="M98" s="137"/>
      <c r="N98" s="38" t="s">
        <v>261</v>
      </c>
      <c r="O98" s="576"/>
      <c r="P98" s="567"/>
      <c r="Q98" s="147"/>
      <c r="R98" s="62"/>
      <c r="S98" s="141"/>
      <c r="T98" s="172"/>
      <c r="U98" s="143"/>
      <c r="V98" s="55"/>
      <c r="W98" s="145"/>
      <c r="X98" s="172"/>
      <c r="Y98" s="143"/>
      <c r="Z98" s="55"/>
      <c r="AA98" s="145"/>
      <c r="AB98" s="172"/>
      <c r="AC98" s="143"/>
      <c r="AD98" s="55"/>
      <c r="AE98" s="145"/>
      <c r="AF98" s="172"/>
      <c r="AG98" s="143"/>
      <c r="AI98">
        <f t="shared" si="18"/>
        <v>0</v>
      </c>
      <c r="AK98" s="32">
        <f t="shared" si="19"/>
        <v>0</v>
      </c>
      <c r="AL98">
        <f t="shared" si="20"/>
        <v>0</v>
      </c>
      <c r="AM98">
        <f t="shared" si="24"/>
        <v>0</v>
      </c>
      <c r="AO98">
        <f t="shared" si="21"/>
        <v>0</v>
      </c>
      <c r="AP98">
        <f t="shared" si="25"/>
        <v>0</v>
      </c>
      <c r="AR98">
        <f t="shared" si="22"/>
        <v>0</v>
      </c>
      <c r="AS98">
        <f t="shared" si="26"/>
        <v>0</v>
      </c>
      <c r="AU98">
        <f t="shared" si="23"/>
        <v>0</v>
      </c>
      <c r="AV98">
        <f t="shared" si="27"/>
        <v>0</v>
      </c>
      <c r="AX98">
        <f t="shared" si="28"/>
        <v>0</v>
      </c>
      <c r="AY98">
        <f t="shared" si="29"/>
        <v>0</v>
      </c>
    </row>
    <row r="99" spans="1:51" ht="15.95" customHeight="1" x14ac:dyDescent="0.15">
      <c r="A99" s="119">
        <v>95</v>
      </c>
      <c r="B99" s="283"/>
      <c r="C99" s="347"/>
      <c r="D99" s="285"/>
      <c r="E99" s="379"/>
      <c r="F99" s="287"/>
      <c r="G99" s="288"/>
      <c r="H99" s="289"/>
      <c r="I99" s="290"/>
      <c r="J99" s="289"/>
      <c r="K99" s="291"/>
      <c r="L99" s="291" t="s">
        <v>1</v>
      </c>
      <c r="M99" s="291"/>
      <c r="N99" s="39" t="s">
        <v>261</v>
      </c>
      <c r="O99" s="575"/>
      <c r="P99" s="568"/>
      <c r="Q99" s="307"/>
      <c r="R99" s="61"/>
      <c r="S99" s="299"/>
      <c r="T99" s="300"/>
      <c r="U99" s="301"/>
      <c r="V99" s="54"/>
      <c r="W99" s="305"/>
      <c r="X99" s="300"/>
      <c r="Y99" s="301"/>
      <c r="Z99" s="54"/>
      <c r="AA99" s="305"/>
      <c r="AB99" s="300"/>
      <c r="AC99" s="301"/>
      <c r="AD99" s="54"/>
      <c r="AE99" s="305"/>
      <c r="AF99" s="300"/>
      <c r="AG99" s="301"/>
      <c r="AI99">
        <f t="shared" si="18"/>
        <v>0</v>
      </c>
      <c r="AK99" s="32">
        <f t="shared" si="19"/>
        <v>0</v>
      </c>
      <c r="AL99">
        <f t="shared" si="20"/>
        <v>0</v>
      </c>
      <c r="AM99">
        <f t="shared" si="24"/>
        <v>0</v>
      </c>
      <c r="AO99">
        <f t="shared" si="21"/>
        <v>0</v>
      </c>
      <c r="AP99">
        <f t="shared" si="25"/>
        <v>0</v>
      </c>
      <c r="AR99">
        <f t="shared" si="22"/>
        <v>0</v>
      </c>
      <c r="AS99">
        <f t="shared" si="26"/>
        <v>0</v>
      </c>
      <c r="AU99">
        <f t="shared" si="23"/>
        <v>0</v>
      </c>
      <c r="AV99">
        <f t="shared" si="27"/>
        <v>0</v>
      </c>
      <c r="AX99">
        <f t="shared" si="28"/>
        <v>0</v>
      </c>
      <c r="AY99">
        <f t="shared" si="29"/>
        <v>0</v>
      </c>
    </row>
    <row r="100" spans="1:51" ht="15.95" customHeight="1" x14ac:dyDescent="0.15">
      <c r="A100" s="120">
        <v>96</v>
      </c>
      <c r="B100" s="123"/>
      <c r="C100" s="346"/>
      <c r="D100" s="131"/>
      <c r="E100" s="378"/>
      <c r="F100" s="133"/>
      <c r="G100" s="134"/>
      <c r="H100" s="135"/>
      <c r="I100" s="136"/>
      <c r="J100" s="135"/>
      <c r="K100" s="137"/>
      <c r="L100" s="137" t="s">
        <v>1</v>
      </c>
      <c r="M100" s="137"/>
      <c r="N100" s="38" t="s">
        <v>261</v>
      </c>
      <c r="O100" s="576"/>
      <c r="P100" s="567"/>
      <c r="Q100" s="147"/>
      <c r="R100" s="62"/>
      <c r="S100" s="141"/>
      <c r="T100" s="172"/>
      <c r="U100" s="143"/>
      <c r="V100" s="55"/>
      <c r="W100" s="145"/>
      <c r="X100" s="172"/>
      <c r="Y100" s="143"/>
      <c r="Z100" s="55"/>
      <c r="AA100" s="145"/>
      <c r="AB100" s="172"/>
      <c r="AC100" s="143"/>
      <c r="AD100" s="55"/>
      <c r="AE100" s="145"/>
      <c r="AF100" s="172"/>
      <c r="AG100" s="143"/>
      <c r="AI100">
        <f t="shared" si="18"/>
        <v>0</v>
      </c>
      <c r="AK100" s="32">
        <f t="shared" si="19"/>
        <v>0</v>
      </c>
      <c r="AL100">
        <f t="shared" si="20"/>
        <v>0</v>
      </c>
      <c r="AM100">
        <f t="shared" si="24"/>
        <v>0</v>
      </c>
      <c r="AO100">
        <f t="shared" si="21"/>
        <v>0</v>
      </c>
      <c r="AP100">
        <f t="shared" si="25"/>
        <v>0</v>
      </c>
      <c r="AR100">
        <f t="shared" si="22"/>
        <v>0</v>
      </c>
      <c r="AS100">
        <f t="shared" si="26"/>
        <v>0</v>
      </c>
      <c r="AU100">
        <f t="shared" si="23"/>
        <v>0</v>
      </c>
      <c r="AV100">
        <f t="shared" si="27"/>
        <v>0</v>
      </c>
      <c r="AX100">
        <f t="shared" si="28"/>
        <v>0</v>
      </c>
      <c r="AY100">
        <f t="shared" si="29"/>
        <v>0</v>
      </c>
    </row>
    <row r="101" spans="1:51" ht="15.95" customHeight="1" x14ac:dyDescent="0.15">
      <c r="A101" s="120">
        <v>97</v>
      </c>
      <c r="B101" s="123"/>
      <c r="C101" s="346"/>
      <c r="D101" s="131"/>
      <c r="E101" s="378"/>
      <c r="F101" s="133"/>
      <c r="G101" s="134"/>
      <c r="H101" s="135"/>
      <c r="I101" s="136"/>
      <c r="J101" s="135"/>
      <c r="K101" s="137"/>
      <c r="L101" s="137" t="s">
        <v>1</v>
      </c>
      <c r="M101" s="137"/>
      <c r="N101" s="38" t="s">
        <v>261</v>
      </c>
      <c r="O101" s="576"/>
      <c r="P101" s="567"/>
      <c r="Q101" s="147"/>
      <c r="R101" s="62"/>
      <c r="S101" s="141"/>
      <c r="T101" s="172"/>
      <c r="U101" s="143"/>
      <c r="V101" s="55"/>
      <c r="W101" s="145"/>
      <c r="X101" s="172"/>
      <c r="Y101" s="143"/>
      <c r="Z101" s="55"/>
      <c r="AA101" s="145"/>
      <c r="AB101" s="172"/>
      <c r="AC101" s="143"/>
      <c r="AD101" s="55"/>
      <c r="AE101" s="145"/>
      <c r="AF101" s="172"/>
      <c r="AG101" s="143"/>
      <c r="AI101">
        <f t="shared" si="18"/>
        <v>0</v>
      </c>
      <c r="AK101" s="32">
        <f t="shared" si="19"/>
        <v>0</v>
      </c>
      <c r="AL101">
        <f t="shared" ref="AL101:AL104" si="30">IF(S101="",0,1)</f>
        <v>0</v>
      </c>
      <c r="AM101">
        <f t="shared" si="24"/>
        <v>0</v>
      </c>
      <c r="AO101">
        <f t="shared" ref="AO101:AO104" si="31">IF(W101="",0,1)</f>
        <v>0</v>
      </c>
      <c r="AP101">
        <f t="shared" si="25"/>
        <v>0</v>
      </c>
      <c r="AR101">
        <f t="shared" ref="AR101:AR104" si="32">IF(AA101="",0,1)</f>
        <v>0</v>
      </c>
      <c r="AS101">
        <f t="shared" si="26"/>
        <v>0</v>
      </c>
      <c r="AU101">
        <f t="shared" ref="AU101:AU104" si="33">IF(AE101="",0,1)</f>
        <v>0</v>
      </c>
      <c r="AV101">
        <f t="shared" si="27"/>
        <v>0</v>
      </c>
      <c r="AX101">
        <f t="shared" si="28"/>
        <v>0</v>
      </c>
      <c r="AY101">
        <f t="shared" si="29"/>
        <v>0</v>
      </c>
    </row>
    <row r="102" spans="1:51" ht="15.95" customHeight="1" x14ac:dyDescent="0.15">
      <c r="A102" s="120">
        <v>98</v>
      </c>
      <c r="B102" s="123"/>
      <c r="C102" s="346"/>
      <c r="D102" s="131"/>
      <c r="E102" s="378"/>
      <c r="F102" s="133"/>
      <c r="G102" s="134"/>
      <c r="H102" s="135"/>
      <c r="I102" s="136"/>
      <c r="J102" s="135"/>
      <c r="K102" s="137"/>
      <c r="L102" s="137" t="s">
        <v>1</v>
      </c>
      <c r="M102" s="137"/>
      <c r="N102" s="38" t="s">
        <v>261</v>
      </c>
      <c r="O102" s="576"/>
      <c r="P102" s="567"/>
      <c r="Q102" s="147"/>
      <c r="R102" s="62"/>
      <c r="S102" s="141"/>
      <c r="T102" s="172"/>
      <c r="U102" s="143"/>
      <c r="V102" s="55"/>
      <c r="W102" s="145"/>
      <c r="X102" s="172"/>
      <c r="Y102" s="143"/>
      <c r="Z102" s="55"/>
      <c r="AA102" s="145"/>
      <c r="AB102" s="172"/>
      <c r="AC102" s="143"/>
      <c r="AD102" s="55"/>
      <c r="AE102" s="145"/>
      <c r="AF102" s="172"/>
      <c r="AG102" s="143"/>
      <c r="AI102">
        <f t="shared" si="18"/>
        <v>0</v>
      </c>
      <c r="AK102" s="32">
        <f t="shared" si="19"/>
        <v>0</v>
      </c>
      <c r="AL102">
        <f t="shared" si="30"/>
        <v>0</v>
      </c>
      <c r="AM102">
        <f t="shared" si="24"/>
        <v>0</v>
      </c>
      <c r="AO102">
        <f t="shared" si="31"/>
        <v>0</v>
      </c>
      <c r="AP102">
        <f t="shared" si="25"/>
        <v>0</v>
      </c>
      <c r="AR102">
        <f t="shared" si="32"/>
        <v>0</v>
      </c>
      <c r="AS102">
        <f t="shared" si="26"/>
        <v>0</v>
      </c>
      <c r="AU102">
        <f t="shared" si="33"/>
        <v>0</v>
      </c>
      <c r="AV102">
        <f t="shared" si="27"/>
        <v>0</v>
      </c>
      <c r="AX102">
        <f t="shared" si="28"/>
        <v>0</v>
      </c>
      <c r="AY102">
        <f t="shared" si="29"/>
        <v>0</v>
      </c>
    </row>
    <row r="103" spans="1:51" ht="15.95" customHeight="1" x14ac:dyDescent="0.15">
      <c r="A103" s="120">
        <v>99</v>
      </c>
      <c r="B103" s="123"/>
      <c r="C103" s="346"/>
      <c r="D103" s="131"/>
      <c r="E103" s="378"/>
      <c r="F103" s="133"/>
      <c r="G103" s="134"/>
      <c r="H103" s="135"/>
      <c r="I103" s="136"/>
      <c r="J103" s="135"/>
      <c r="K103" s="137"/>
      <c r="L103" s="137" t="s">
        <v>1</v>
      </c>
      <c r="M103" s="137"/>
      <c r="N103" s="38" t="s">
        <v>261</v>
      </c>
      <c r="O103" s="576"/>
      <c r="P103" s="567"/>
      <c r="Q103" s="147"/>
      <c r="R103" s="62"/>
      <c r="S103" s="141"/>
      <c r="T103" s="172"/>
      <c r="U103" s="143"/>
      <c r="V103" s="55"/>
      <c r="W103" s="145"/>
      <c r="X103" s="172"/>
      <c r="Y103" s="143"/>
      <c r="Z103" s="55"/>
      <c r="AA103" s="145"/>
      <c r="AB103" s="172"/>
      <c r="AC103" s="143"/>
      <c r="AD103" s="55"/>
      <c r="AE103" s="145"/>
      <c r="AF103" s="172"/>
      <c r="AG103" s="143"/>
      <c r="AI103">
        <f t="shared" si="18"/>
        <v>0</v>
      </c>
      <c r="AK103" s="32">
        <f t="shared" si="19"/>
        <v>0</v>
      </c>
      <c r="AL103">
        <f t="shared" si="30"/>
        <v>0</v>
      </c>
      <c r="AM103">
        <f t="shared" si="24"/>
        <v>0</v>
      </c>
      <c r="AO103">
        <f t="shared" si="31"/>
        <v>0</v>
      </c>
      <c r="AP103">
        <f t="shared" si="25"/>
        <v>0</v>
      </c>
      <c r="AR103">
        <f t="shared" si="32"/>
        <v>0</v>
      </c>
      <c r="AS103">
        <f t="shared" si="26"/>
        <v>0</v>
      </c>
      <c r="AU103">
        <f t="shared" si="33"/>
        <v>0</v>
      </c>
      <c r="AV103">
        <f t="shared" si="27"/>
        <v>0</v>
      </c>
      <c r="AX103">
        <f t="shared" si="28"/>
        <v>0</v>
      </c>
      <c r="AY103">
        <f t="shared" si="29"/>
        <v>0</v>
      </c>
    </row>
    <row r="104" spans="1:51" ht="15.95" customHeight="1" thickBot="1" x14ac:dyDescent="0.2">
      <c r="A104" s="121">
        <v>100</v>
      </c>
      <c r="B104" s="284"/>
      <c r="C104" s="348"/>
      <c r="D104" s="292"/>
      <c r="E104" s="380"/>
      <c r="F104" s="294"/>
      <c r="G104" s="295"/>
      <c r="H104" s="296"/>
      <c r="I104" s="297"/>
      <c r="J104" s="296"/>
      <c r="K104" s="298"/>
      <c r="L104" s="298" t="s">
        <v>1</v>
      </c>
      <c r="M104" s="298"/>
      <c r="N104" s="40" t="s">
        <v>261</v>
      </c>
      <c r="O104" s="577"/>
      <c r="P104" s="569"/>
      <c r="Q104" s="308"/>
      <c r="R104" s="63"/>
      <c r="S104" s="302"/>
      <c r="T104" s="303"/>
      <c r="U104" s="304"/>
      <c r="V104" s="56"/>
      <c r="W104" s="306"/>
      <c r="X104" s="303"/>
      <c r="Y104" s="304"/>
      <c r="Z104" s="56"/>
      <c r="AA104" s="306"/>
      <c r="AB104" s="303"/>
      <c r="AC104" s="304"/>
      <c r="AD104" s="56"/>
      <c r="AE104" s="306"/>
      <c r="AF104" s="303"/>
      <c r="AG104" s="304"/>
      <c r="AI104">
        <f t="shared" si="18"/>
        <v>0</v>
      </c>
      <c r="AK104" s="32">
        <f t="shared" si="19"/>
        <v>0</v>
      </c>
      <c r="AL104">
        <f t="shared" si="30"/>
        <v>0</v>
      </c>
      <c r="AM104">
        <f t="shared" si="24"/>
        <v>0</v>
      </c>
      <c r="AO104">
        <f t="shared" si="31"/>
        <v>0</v>
      </c>
      <c r="AP104">
        <f t="shared" si="25"/>
        <v>0</v>
      </c>
      <c r="AR104">
        <f t="shared" si="32"/>
        <v>0</v>
      </c>
      <c r="AS104">
        <f t="shared" si="26"/>
        <v>0</v>
      </c>
      <c r="AU104">
        <f t="shared" si="33"/>
        <v>0</v>
      </c>
      <c r="AV104">
        <f t="shared" si="27"/>
        <v>0</v>
      </c>
      <c r="AX104">
        <f t="shared" si="28"/>
        <v>0</v>
      </c>
      <c r="AY104">
        <f t="shared" si="29"/>
        <v>0</v>
      </c>
    </row>
    <row r="105" spans="1:51" ht="14.25" thickBot="1" x14ac:dyDescent="0.2">
      <c r="AI105" s="89">
        <f>SUM(AI5:AI104)</f>
        <v>0</v>
      </c>
      <c r="AL105" s="174">
        <f t="shared" ref="AL105:AV105" si="34">SUM(AL5:AL104)</f>
        <v>0</v>
      </c>
      <c r="AM105" s="175">
        <f t="shared" si="34"/>
        <v>0</v>
      </c>
      <c r="AN105" s="176">
        <f t="shared" si="34"/>
        <v>0</v>
      </c>
      <c r="AO105" s="174">
        <f t="shared" si="34"/>
        <v>0</v>
      </c>
      <c r="AP105" s="175">
        <f t="shared" si="34"/>
        <v>0</v>
      </c>
      <c r="AQ105" s="176">
        <f t="shared" si="34"/>
        <v>0</v>
      </c>
      <c r="AR105" s="174">
        <f t="shared" si="34"/>
        <v>0</v>
      </c>
      <c r="AS105" s="175">
        <f t="shared" si="34"/>
        <v>0</v>
      </c>
      <c r="AT105" s="176">
        <f t="shared" si="34"/>
        <v>0</v>
      </c>
      <c r="AU105" s="174">
        <f t="shared" si="34"/>
        <v>0</v>
      </c>
      <c r="AV105" s="175">
        <f t="shared" si="34"/>
        <v>0</v>
      </c>
      <c r="AW105" s="176"/>
      <c r="AX105" s="578">
        <f>SUM(AX5:AX104)</f>
        <v>0</v>
      </c>
      <c r="AY105" s="578">
        <f>SUM(AY5:AY104)</f>
        <v>0</v>
      </c>
    </row>
    <row r="106" spans="1:51" ht="14.25" thickBot="1" x14ac:dyDescent="0.2">
      <c r="AL106" t="s">
        <v>269</v>
      </c>
      <c r="AO106" t="s">
        <v>267</v>
      </c>
      <c r="AR106" t="s">
        <v>268</v>
      </c>
    </row>
    <row r="107" spans="1:51" ht="14.25" thickBot="1" x14ac:dyDescent="0.2">
      <c r="AJ107" s="89">
        <f>総括申込!$U$6</f>
        <v>0</v>
      </c>
      <c r="AL107" s="174">
        <f>IF($AJ107="一般",AL105+AO105+AR105+AU105,0)+IF($AJ107="大学",AL105+AO105+AR105+AU105,0)</f>
        <v>0</v>
      </c>
      <c r="AM107" s="175">
        <f>IF($AJ107="一般",AM105+AP105+AS105+AV105,0)+IF($AJ107="大学",AM105+AP105+AS105+AV105,0)</f>
        <v>0</v>
      </c>
      <c r="AN107" s="176"/>
      <c r="AO107" s="174">
        <f>IF($AJ107="高校",AL105+AO105+AR105+AU105,0)</f>
        <v>0</v>
      </c>
      <c r="AP107" s="175">
        <f>IF($AJ107="高校",AM105+AP105+AS105+AV105,0)</f>
        <v>0</v>
      </c>
      <c r="AQ107" s="176"/>
      <c r="AR107" s="174">
        <f>IF($AJ107="中学",AL105+AO105+AR105+AU105,0)</f>
        <v>0</v>
      </c>
      <c r="AS107" s="175">
        <f>IF($AJ107="中学",AM105+AP105+AS105+AV105,0)</f>
        <v>0</v>
      </c>
      <c r="AT107" s="176"/>
      <c r="AX107">
        <f>AX105-AY105</f>
        <v>0</v>
      </c>
    </row>
  </sheetData>
  <sheetProtection algorithmName="SHA-512" hashValue="ktAADeGGZicWnPEgDAD1BOG65nb2b4jrJXThO/8I4bCTurjjAsO3XiCMPNmdFETL+0BPEyUcqRVwwDz37h3YlQ==" saltValue="DPG37AhwGWdxnDHp7ju97g==" spinCount="100000" sheet="1" objects="1" scenarios="1"/>
  <mergeCells count="10">
    <mergeCell ref="D2:E2"/>
    <mergeCell ref="F2:G2"/>
    <mergeCell ref="N2:N3"/>
    <mergeCell ref="S2:U2"/>
    <mergeCell ref="W2:Y2"/>
    <mergeCell ref="U1:V1"/>
    <mergeCell ref="W1:Y1"/>
    <mergeCell ref="AA2:AC2"/>
    <mergeCell ref="P2:Q2"/>
    <mergeCell ref="AE2:AG2"/>
  </mergeCells>
  <phoneticPr fontId="1"/>
  <dataValidations xWindow="986" yWindow="288" count="17">
    <dataValidation type="list" allowBlank="1" showInputMessage="1" showErrorMessage="1" prompt="種目を選択" sqref="AE5:AE104 S5 W5 AA5" xr:uid="{00000000-0002-0000-0200-000000000000}">
      <formula1>_1記録会男子</formula1>
    </dataValidation>
    <dataValidation type="list" allowBlank="1" showInputMessage="1" showErrorMessage="1" prompt="新規ｱｽﾘｰﾄﾋﾞﾌﾞｽ希望時は「○」を選択_x000a_" sqref="B5" xr:uid="{00000000-0002-0000-0200-000001000000}">
      <formula1>有無</formula1>
    </dataValidation>
    <dataValidation type="list" allowBlank="1" showInputMessage="1" showErrorMessage="1" prompt="強化指定選手は「○」を選択" sqref="K5" xr:uid="{00000000-0002-0000-0200-000002000000}">
      <formula1>有無</formula1>
    </dataValidation>
    <dataValidation type="list" allowBlank="1" showInputMessage="1" showErrorMessage="1" prompt="ｸﾗﾌﾞﾁｰﾑの中高生は「中学」、「高校」を選択" sqref="M5" xr:uid="{00000000-0002-0000-0200-000003000000}">
      <formula1>選手区分</formula1>
    </dataValidation>
    <dataValidation imeMode="off" allowBlank="1" showInputMessage="1" showErrorMessage="1" prompt="「/」を入れず西暦年の下2桁と月日を6文字の数字だけで入力" sqref="H5" xr:uid="{00000000-0002-0000-0200-000004000000}"/>
    <dataValidation allowBlank="1" showInputMessage="1" showErrorMessage="1" prompt="記入禁止" sqref="C5" xr:uid="{00000000-0002-0000-0200-000005000000}"/>
    <dataValidation type="list" allowBlank="1" showInputMessage="1" showErrorMessage="1" prompt="4x400mRのﾘﾚｰﾒﾝﾊﾞｰのﾁｰﾑｺｰﾄﾞを選択。1ﾁｰﾑの時は「○」を選択。_x000a_複数ﾁｰﾑの時は「A～J」を選択。" sqref="Q5" xr:uid="{00000000-0002-0000-0200-000006000000}">
      <formula1>ﾘﾚｰﾁｰﾑｺｰﾄﾞ</formula1>
    </dataValidation>
    <dataValidation type="list" allowBlank="1" showInputMessage="1" showErrorMessage="1" prompt="4x100mRのﾘﾚｰﾒﾝﾊﾞｰのﾁｰﾑｺｰﾄﾞを選択。1ﾁｰﾑの時は「○」を選択。_x000a_複数ﾁｰﾑの時は「A～J」を選択。" sqref="P5" xr:uid="{00000000-0002-0000-0200-000007000000}">
      <formula1>ﾘﾚｰﾁｰﾑｺｰﾄﾞ</formula1>
    </dataValidation>
    <dataValidation type="list" allowBlank="1" showErrorMessage="1" prompt="_x000a_" sqref="B6:B104" xr:uid="{00000000-0002-0000-0200-000008000000}">
      <formula1>有無</formula1>
    </dataValidation>
    <dataValidation allowBlank="1" showErrorMessage="1" prompt="記入禁止" sqref="C6:C104" xr:uid="{00000000-0002-0000-0200-000009000000}"/>
    <dataValidation imeMode="off" allowBlank="1" showErrorMessage="1" prompt="「/」を入れず西暦年の下2桁と月日を6文字の数字だけで入力" sqref="H6:H104" xr:uid="{00000000-0002-0000-0200-00000A000000}"/>
    <dataValidation type="list" allowBlank="1" showErrorMessage="1" prompt="強化指定選手は「○」を選択" sqref="K6:K104" xr:uid="{00000000-0002-0000-0200-00000B000000}">
      <formula1>有無</formula1>
    </dataValidation>
    <dataValidation type="list" allowBlank="1" showErrorMessage="1" prompt="ｸﾗﾌﾞﾁｰﾑの中高生は「中学」、「高校」を選択" sqref="M6:M104" xr:uid="{00000000-0002-0000-0200-00000C000000}">
      <formula1>選手区分</formula1>
    </dataValidation>
    <dataValidation type="list" allowBlank="1" showErrorMessage="1" prompt="4x100mRのﾘﾚｰﾒﾝﾊﾞｰのﾁｰﾑｺｰﾄﾞを選択。1ﾁｰﾑの時は「○」を選択。_x000a_複数ﾁｰﾑの時は「A～J」を選択。" sqref="P6:P104" xr:uid="{00000000-0002-0000-0200-00000D000000}">
      <formula1>ﾘﾚｰﾁｰﾑｺｰﾄﾞ</formula1>
    </dataValidation>
    <dataValidation type="list" allowBlank="1" showErrorMessage="1" prompt="4x400mRのﾘﾚｰﾒﾝﾊﾞｰのﾁｰﾑｺｰﾄﾞを選択。1ﾁｰﾑの時は「○」を選択。_x000a_複数ﾁｰﾑの時は「A～J」を選択。" sqref="Q6:Q104" xr:uid="{00000000-0002-0000-0200-00000E000000}">
      <formula1>ﾘﾚｰﾁｰﾑｺｰﾄﾞ</formula1>
    </dataValidation>
    <dataValidation type="list" allowBlank="1" showErrorMessage="1" prompt="種目を選択" sqref="S6:S104 W6:W104 AA6:AA104" xr:uid="{00000000-0002-0000-0200-00000F000000}">
      <formula1>_1記録会男子</formula1>
    </dataValidation>
    <dataValidation imeMode="off" allowBlank="1" showInputMessage="1" showErrorMessage="1" sqref="I5:J104 T5:U104 X5:Y104 AB5:AC104 AF5:AG104 F5:G104" xr:uid="{00000000-0002-0000-0200-000010000000}"/>
  </dataValidations>
  <pageMargins left="0.31496062992125984" right="0.19685039370078741" top="0.59055118110236227" bottom="0.39370078740157483" header="0.31496062992125984" footer="0.31496062992125984"/>
  <pageSetup paperSize="9" scale="65" orientation="landscape" horizontalDpi="4294967292" r:id="rId1"/>
  <rowBreaks count="2" manualBreakCount="2">
    <brk id="54" max="16383" man="1"/>
    <brk id="64" max="31" man="1"/>
  </rowBreaks>
  <extLst>
    <ext xmlns:x14="http://schemas.microsoft.com/office/spreadsheetml/2009/9/main" uri="{CCE6A557-97BC-4b89-ADB6-D9C93CAAB3DF}">
      <x14:dataValidations xmlns:xm="http://schemas.microsoft.com/office/excel/2006/main" xWindow="986" yWindow="288" count="1">
        <x14:dataValidation type="list" allowBlank="1" showInputMessage="1" showErrorMessage="1" xr:uid="{00000000-0002-0000-0200-000011000000}">
          <x14:formula1>
            <xm:f>コード表!$J$3:$J$49</xm:f>
          </x14:formula1>
          <xm:sqref>L5:L104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Y107"/>
  <sheetViews>
    <sheetView showZeros="0" zoomScale="85" zoomScaleNormal="85" workbookViewId="0">
      <pane xSplit="5" ySplit="4" topLeftCell="F5" activePane="bottomRight" state="frozen"/>
      <selection pane="topRight" activeCell="F1" sqref="F1"/>
      <selection pane="bottomLeft" activeCell="A5" sqref="A5"/>
      <selection pane="bottomRight" activeCell="B5" sqref="B5"/>
    </sheetView>
  </sheetViews>
  <sheetFormatPr defaultRowHeight="13.5" x14ac:dyDescent="0.15"/>
  <cols>
    <col min="1" max="1" width="3.75" customWidth="1"/>
    <col min="2" max="2" width="5.5" customWidth="1"/>
    <col min="3" max="3" width="5.75" customWidth="1"/>
    <col min="9" max="9" width="3.625" customWidth="1"/>
    <col min="11" max="11" width="3.25" customWidth="1"/>
    <col min="12" max="12" width="7" customWidth="1"/>
    <col min="13" max="13" width="5.25" customWidth="1"/>
    <col min="14" max="15" width="2.875" customWidth="1"/>
    <col min="16" max="17" width="3.625" customWidth="1"/>
    <col min="18" max="18" width="3" customWidth="1"/>
    <col min="19" max="19" width="13.5" customWidth="1"/>
    <col min="20" max="20" width="8.25" customWidth="1"/>
    <col min="21" max="21" width="5" customWidth="1"/>
    <col min="22" max="22" width="3" customWidth="1"/>
    <col min="23" max="23" width="13.5" customWidth="1"/>
    <col min="24" max="24" width="8.25" customWidth="1"/>
    <col min="25" max="25" width="5" customWidth="1"/>
    <col min="26" max="26" width="3" customWidth="1"/>
    <col min="27" max="27" width="13.5" customWidth="1"/>
    <col min="28" max="28" width="8.25" customWidth="1"/>
    <col min="29" max="29" width="5" customWidth="1"/>
    <col min="30" max="30" width="3" customWidth="1"/>
    <col min="31" max="31" width="13.5" customWidth="1"/>
    <col min="32" max="32" width="8.25" customWidth="1"/>
    <col min="33" max="33" width="5" customWidth="1"/>
    <col min="34" max="34" width="4.75" customWidth="1"/>
    <col min="35" max="35" width="3.625" customWidth="1"/>
    <col min="36" max="36" width="5.25" customWidth="1"/>
    <col min="37" max="37" width="3.375" customWidth="1"/>
    <col min="38" max="53" width="3.625" customWidth="1"/>
  </cols>
  <sheetData>
    <row r="1" spans="1:51" ht="24" customHeight="1" thickBot="1" x14ac:dyDescent="0.25">
      <c r="A1" s="57"/>
      <c r="B1" s="64" t="str">
        <f>総括申込!$A$3&amp;"-"&amp;総括申込!$A$12&amp;" - 女子 個人申込一覧表"</f>
        <v>2021年度-第 1回神奈川県記録会 兼 国体選考会 - 女子 個人申込一覧表</v>
      </c>
      <c r="C1" s="58"/>
      <c r="D1" s="57"/>
      <c r="E1" s="33"/>
      <c r="F1" s="33"/>
      <c r="G1" s="32"/>
      <c r="H1" s="32"/>
      <c r="I1" s="32"/>
      <c r="J1" s="32"/>
      <c r="K1" s="32"/>
      <c r="L1" s="32"/>
      <c r="M1" s="32"/>
      <c r="N1" s="34"/>
      <c r="O1" s="34"/>
      <c r="P1" s="34"/>
      <c r="Q1" s="34"/>
      <c r="R1" s="34"/>
      <c r="S1" s="36"/>
      <c r="T1" s="35"/>
      <c r="U1" s="904" t="s">
        <v>260</v>
      </c>
      <c r="V1" s="919"/>
      <c r="W1" s="920">
        <f>総括申込!$C$9</f>
        <v>0</v>
      </c>
      <c r="X1" s="921"/>
      <c r="Y1" s="922"/>
      <c r="Z1" s="90" t="s">
        <v>379</v>
      </c>
      <c r="AA1" s="371">
        <f>総括申込!$T$33</f>
        <v>0</v>
      </c>
      <c r="AG1" s="37" t="s">
        <v>285</v>
      </c>
      <c r="AI1" s="37"/>
      <c r="AJ1" s="32"/>
      <c r="AK1" s="32"/>
    </row>
    <row r="2" spans="1:51" ht="15.95" customHeight="1" x14ac:dyDescent="0.15">
      <c r="A2" s="93" t="s">
        <v>232</v>
      </c>
      <c r="B2" s="553" t="s">
        <v>725</v>
      </c>
      <c r="C2" s="534" t="s">
        <v>727</v>
      </c>
      <c r="D2" s="913" t="s">
        <v>412</v>
      </c>
      <c r="E2" s="914"/>
      <c r="F2" s="915" t="s">
        <v>704</v>
      </c>
      <c r="G2" s="916"/>
      <c r="H2" s="94" t="s">
        <v>152</v>
      </c>
      <c r="I2" s="95" t="s">
        <v>153</v>
      </c>
      <c r="J2" s="96" t="s">
        <v>154</v>
      </c>
      <c r="K2" s="97" t="s">
        <v>155</v>
      </c>
      <c r="L2" s="98" t="s">
        <v>154</v>
      </c>
      <c r="M2" s="97" t="s">
        <v>156</v>
      </c>
      <c r="N2" s="917" t="s">
        <v>551</v>
      </c>
      <c r="O2" s="571"/>
      <c r="P2" s="911" t="s">
        <v>161</v>
      </c>
      <c r="Q2" s="912"/>
      <c r="R2" s="99"/>
      <c r="S2" s="909" t="s">
        <v>157</v>
      </c>
      <c r="T2" s="909"/>
      <c r="U2" s="910"/>
      <c r="V2" s="100"/>
      <c r="W2" s="909" t="s">
        <v>158</v>
      </c>
      <c r="X2" s="909"/>
      <c r="Y2" s="910"/>
      <c r="Z2" s="100"/>
      <c r="AA2" s="909" t="s">
        <v>159</v>
      </c>
      <c r="AB2" s="909"/>
      <c r="AC2" s="910"/>
      <c r="AD2" s="100"/>
      <c r="AE2" s="909" t="s">
        <v>160</v>
      </c>
      <c r="AF2" s="909"/>
      <c r="AG2" s="910"/>
      <c r="AI2" s="177"/>
      <c r="AJ2" s="32"/>
      <c r="AK2" s="32"/>
    </row>
    <row r="3" spans="1:51" ht="15.95" customHeight="1" thickBot="1" x14ac:dyDescent="0.2">
      <c r="A3" s="101" t="s">
        <v>233</v>
      </c>
      <c r="B3" s="554" t="s">
        <v>162</v>
      </c>
      <c r="C3" s="535" t="s">
        <v>726</v>
      </c>
      <c r="D3" s="102" t="s">
        <v>413</v>
      </c>
      <c r="E3" s="103" t="s">
        <v>163</v>
      </c>
      <c r="F3" s="530" t="s">
        <v>705</v>
      </c>
      <c r="G3" s="531" t="s">
        <v>706</v>
      </c>
      <c r="H3" s="105" t="s">
        <v>164</v>
      </c>
      <c r="I3" s="106" t="s">
        <v>165</v>
      </c>
      <c r="J3" s="105" t="s">
        <v>166</v>
      </c>
      <c r="K3" s="107" t="s">
        <v>167</v>
      </c>
      <c r="L3" s="108" t="s">
        <v>168</v>
      </c>
      <c r="M3" s="107" t="s">
        <v>169</v>
      </c>
      <c r="N3" s="918"/>
      <c r="O3" s="572"/>
      <c r="P3" s="570">
        <v>4</v>
      </c>
      <c r="Q3" s="114">
        <v>16</v>
      </c>
      <c r="R3" s="109"/>
      <c r="S3" s="110" t="s">
        <v>170</v>
      </c>
      <c r="T3" s="111" t="s">
        <v>171</v>
      </c>
      <c r="U3" s="112" t="s">
        <v>172</v>
      </c>
      <c r="V3" s="109"/>
      <c r="W3" s="113" t="s">
        <v>170</v>
      </c>
      <c r="X3" s="111" t="s">
        <v>171</v>
      </c>
      <c r="Y3" s="112" t="s">
        <v>172</v>
      </c>
      <c r="Z3" s="109"/>
      <c r="AA3" s="113" t="s">
        <v>170</v>
      </c>
      <c r="AB3" s="111" t="s">
        <v>171</v>
      </c>
      <c r="AC3" s="112" t="s">
        <v>172</v>
      </c>
      <c r="AD3" s="109"/>
      <c r="AE3" s="113" t="s">
        <v>170</v>
      </c>
      <c r="AF3" s="111" t="s">
        <v>171</v>
      </c>
      <c r="AG3" s="112" t="s">
        <v>172</v>
      </c>
      <c r="AI3" s="152"/>
      <c r="AJ3" s="32"/>
      <c r="AK3" s="32" t="s">
        <v>264</v>
      </c>
      <c r="AL3" t="s">
        <v>266</v>
      </c>
      <c r="AM3" t="s">
        <v>264</v>
      </c>
      <c r="AO3" t="s">
        <v>266</v>
      </c>
      <c r="AP3" t="s">
        <v>264</v>
      </c>
      <c r="AR3" t="s">
        <v>266</v>
      </c>
      <c r="AS3" t="s">
        <v>264</v>
      </c>
      <c r="AU3" t="s">
        <v>266</v>
      </c>
      <c r="AV3" t="s">
        <v>264</v>
      </c>
      <c r="AX3" t="s">
        <v>739</v>
      </c>
      <c r="AY3" t="s">
        <v>740</v>
      </c>
    </row>
    <row r="4" spans="1:51" ht="15.95" customHeight="1" thickBot="1" x14ac:dyDescent="0.2">
      <c r="A4" s="115" t="s">
        <v>173</v>
      </c>
      <c r="B4" s="65" t="s">
        <v>186</v>
      </c>
      <c r="C4" s="349">
        <v>1234</v>
      </c>
      <c r="D4" s="41" t="s">
        <v>1</v>
      </c>
      <c r="E4" s="42" t="s">
        <v>263</v>
      </c>
      <c r="F4" s="532" t="s">
        <v>709</v>
      </c>
      <c r="G4" s="533" t="s">
        <v>710</v>
      </c>
      <c r="H4" s="50" t="s">
        <v>174</v>
      </c>
      <c r="I4" s="49" t="s">
        <v>175</v>
      </c>
      <c r="J4" s="50" t="s">
        <v>176</v>
      </c>
      <c r="K4" s="51"/>
      <c r="L4" s="51" t="s">
        <v>1</v>
      </c>
      <c r="M4" s="51" t="s">
        <v>5</v>
      </c>
      <c r="N4" s="43" t="s">
        <v>262</v>
      </c>
      <c r="O4" s="573"/>
      <c r="P4" s="565" t="s">
        <v>58</v>
      </c>
      <c r="Q4" s="43" t="s">
        <v>58</v>
      </c>
      <c r="R4" s="59"/>
      <c r="S4" s="44" t="s">
        <v>4</v>
      </c>
      <c r="T4" s="45" t="s">
        <v>554</v>
      </c>
      <c r="U4" s="46" t="s">
        <v>178</v>
      </c>
      <c r="V4" s="312"/>
      <c r="W4" s="47" t="s">
        <v>9</v>
      </c>
      <c r="X4" s="45" t="s">
        <v>555</v>
      </c>
      <c r="Y4" s="46" t="s">
        <v>180</v>
      </c>
      <c r="Z4" s="312"/>
      <c r="AA4" s="47" t="s">
        <v>181</v>
      </c>
      <c r="AB4" s="45" t="s">
        <v>556</v>
      </c>
      <c r="AC4" s="46" t="s">
        <v>183</v>
      </c>
      <c r="AD4" s="313"/>
      <c r="AE4" s="47" t="s">
        <v>184</v>
      </c>
      <c r="AF4" s="45" t="s">
        <v>557</v>
      </c>
      <c r="AG4" s="46" t="s">
        <v>543</v>
      </c>
      <c r="AI4" s="178" t="s">
        <v>270</v>
      </c>
      <c r="AJ4" s="32"/>
      <c r="AK4" s="32" t="s">
        <v>265</v>
      </c>
      <c r="AL4" s="91">
        <v>1</v>
      </c>
      <c r="AM4" s="91">
        <v>1</v>
      </c>
      <c r="AO4" s="91">
        <v>2</v>
      </c>
      <c r="AP4" s="91">
        <v>2</v>
      </c>
      <c r="AR4" s="91">
        <v>3</v>
      </c>
      <c r="AS4" s="91">
        <v>3</v>
      </c>
      <c r="AU4" s="91">
        <v>4</v>
      </c>
      <c r="AV4" s="91">
        <v>4</v>
      </c>
    </row>
    <row r="5" spans="1:51" ht="15.95" customHeight="1" x14ac:dyDescent="0.15">
      <c r="A5" s="117">
        <v>1</v>
      </c>
      <c r="B5" s="122"/>
      <c r="C5" s="350"/>
      <c r="D5" s="124"/>
      <c r="E5" s="125"/>
      <c r="F5" s="126"/>
      <c r="G5" s="127"/>
      <c r="H5" s="128"/>
      <c r="I5" s="129"/>
      <c r="J5" s="128"/>
      <c r="K5" s="130"/>
      <c r="L5" s="130" t="s">
        <v>1</v>
      </c>
      <c r="M5" s="130"/>
      <c r="N5" s="43" t="s">
        <v>262</v>
      </c>
      <c r="O5" s="573"/>
      <c r="P5" s="566"/>
      <c r="Q5" s="146"/>
      <c r="R5" s="59"/>
      <c r="S5" s="138"/>
      <c r="T5" s="139"/>
      <c r="U5" s="140"/>
      <c r="V5" s="312"/>
      <c r="W5" s="144"/>
      <c r="X5" s="139"/>
      <c r="Y5" s="140"/>
      <c r="Z5" s="312"/>
      <c r="AA5" s="144"/>
      <c r="AB5" s="139"/>
      <c r="AC5" s="140"/>
      <c r="AD5" s="312"/>
      <c r="AE5" s="144"/>
      <c r="AF5" s="139"/>
      <c r="AG5" s="140"/>
      <c r="AI5">
        <f t="shared" ref="AI5:AI36" si="0">IF(B5="",0,1)</f>
        <v>0</v>
      </c>
      <c r="AJ5" s="32"/>
      <c r="AK5" s="32">
        <f t="shared" ref="AK5:AK36" si="1">IF(K5="",0,1)</f>
        <v>0</v>
      </c>
      <c r="AL5">
        <f t="shared" ref="AL5:AL36" si="2">IF(S5="",0,1)</f>
        <v>0</v>
      </c>
      <c r="AM5">
        <f>AL5*AK5</f>
        <v>0</v>
      </c>
      <c r="AO5">
        <f t="shared" ref="AO5:AO36" si="3">IF(W5="",0,1)</f>
        <v>0</v>
      </c>
      <c r="AP5">
        <f>AO5*AK5</f>
        <v>0</v>
      </c>
      <c r="AR5">
        <f t="shared" ref="AR5:AR36" si="4">IF(AA5="",0,1)</f>
        <v>0</v>
      </c>
      <c r="AS5">
        <f>AK5*AR5</f>
        <v>0</v>
      </c>
      <c r="AU5">
        <f t="shared" ref="AU5:AU36" si="5">IF(AE5="",0,1)</f>
        <v>0</v>
      </c>
      <c r="AV5">
        <f>AU5*AK5</f>
        <v>0</v>
      </c>
      <c r="AX5">
        <f>IF(AND(D5&lt;&gt;"",E5&lt;&gt;"",K5=""),1,0)</f>
        <v>0</v>
      </c>
    </row>
    <row r="6" spans="1:51" ht="15.95" customHeight="1" x14ac:dyDescent="0.15">
      <c r="A6" s="118">
        <v>2</v>
      </c>
      <c r="B6" s="123"/>
      <c r="C6" s="351"/>
      <c r="D6" s="131"/>
      <c r="E6" s="132"/>
      <c r="F6" s="133"/>
      <c r="G6" s="134"/>
      <c r="H6" s="135"/>
      <c r="I6" s="136"/>
      <c r="J6" s="135"/>
      <c r="K6" s="137"/>
      <c r="L6" s="137" t="s">
        <v>1</v>
      </c>
      <c r="M6" s="137"/>
      <c r="N6" s="48" t="s">
        <v>262</v>
      </c>
      <c r="O6" s="574"/>
      <c r="P6" s="567"/>
      <c r="Q6" s="147"/>
      <c r="R6" s="60"/>
      <c r="S6" s="141"/>
      <c r="T6" s="142"/>
      <c r="U6" s="143"/>
      <c r="V6" s="55"/>
      <c r="W6" s="145"/>
      <c r="X6" s="142"/>
      <c r="Y6" s="143"/>
      <c r="Z6" s="55"/>
      <c r="AA6" s="145"/>
      <c r="AB6" s="142"/>
      <c r="AC6" s="143"/>
      <c r="AD6" s="55"/>
      <c r="AE6" s="145"/>
      <c r="AF6" s="142"/>
      <c r="AG6" s="143"/>
      <c r="AI6">
        <f t="shared" si="0"/>
        <v>0</v>
      </c>
      <c r="AJ6" s="32"/>
      <c r="AK6" s="32">
        <f t="shared" si="1"/>
        <v>0</v>
      </c>
      <c r="AL6">
        <f t="shared" si="2"/>
        <v>0</v>
      </c>
      <c r="AM6">
        <f t="shared" ref="AM6:AM69" si="6">AL6*AK6</f>
        <v>0</v>
      </c>
      <c r="AO6">
        <f t="shared" si="3"/>
        <v>0</v>
      </c>
      <c r="AP6">
        <f t="shared" ref="AP6:AP69" si="7">AO6*AK6</f>
        <v>0</v>
      </c>
      <c r="AR6">
        <f t="shared" si="4"/>
        <v>0</v>
      </c>
      <c r="AS6">
        <f t="shared" ref="AS6:AS69" si="8">AK6*AR6</f>
        <v>0</v>
      </c>
      <c r="AU6">
        <f t="shared" si="5"/>
        <v>0</v>
      </c>
      <c r="AV6">
        <f t="shared" ref="AV6:AV69" si="9">AU6*AK6</f>
        <v>0</v>
      </c>
      <c r="AX6">
        <f>IF(AND(D6&lt;&gt;"",E6&lt;&gt;"",K6=""),1,0)</f>
        <v>0</v>
      </c>
      <c r="AY6">
        <f>IF(AND(D6&lt;&gt;"",E6&lt;&gt;"",TRIM(D6)=TRIM(D5),TRIM(E6)=TRIM(E5),K6=""),1,0)</f>
        <v>0</v>
      </c>
    </row>
    <row r="7" spans="1:51" ht="15.95" customHeight="1" x14ac:dyDescent="0.15">
      <c r="A7" s="118">
        <v>3</v>
      </c>
      <c r="B7" s="123"/>
      <c r="C7" s="351"/>
      <c r="D7" s="131"/>
      <c r="E7" s="132"/>
      <c r="F7" s="133"/>
      <c r="G7" s="134"/>
      <c r="H7" s="135"/>
      <c r="I7" s="136"/>
      <c r="J7" s="135"/>
      <c r="K7" s="137"/>
      <c r="L7" s="137" t="s">
        <v>1</v>
      </c>
      <c r="M7" s="137"/>
      <c r="N7" s="48" t="s">
        <v>262</v>
      </c>
      <c r="O7" s="574"/>
      <c r="P7" s="567"/>
      <c r="Q7" s="147"/>
      <c r="R7" s="60"/>
      <c r="S7" s="141"/>
      <c r="T7" s="142"/>
      <c r="U7" s="143"/>
      <c r="V7" s="55"/>
      <c r="W7" s="145"/>
      <c r="X7" s="142"/>
      <c r="Y7" s="143"/>
      <c r="Z7" s="55"/>
      <c r="AA7" s="145"/>
      <c r="AB7" s="142"/>
      <c r="AC7" s="143"/>
      <c r="AD7" s="55"/>
      <c r="AE7" s="145"/>
      <c r="AF7" s="142"/>
      <c r="AG7" s="143"/>
      <c r="AI7">
        <f t="shared" si="0"/>
        <v>0</v>
      </c>
      <c r="AJ7" s="32"/>
      <c r="AK7" s="32">
        <f t="shared" si="1"/>
        <v>0</v>
      </c>
      <c r="AL7">
        <f t="shared" si="2"/>
        <v>0</v>
      </c>
      <c r="AM7">
        <f t="shared" si="6"/>
        <v>0</v>
      </c>
      <c r="AO7">
        <f t="shared" si="3"/>
        <v>0</v>
      </c>
      <c r="AP7">
        <f t="shared" si="7"/>
        <v>0</v>
      </c>
      <c r="AR7">
        <f t="shared" si="4"/>
        <v>0</v>
      </c>
      <c r="AS7">
        <f t="shared" si="8"/>
        <v>0</v>
      </c>
      <c r="AU7">
        <f t="shared" si="5"/>
        <v>0</v>
      </c>
      <c r="AV7">
        <f t="shared" si="9"/>
        <v>0</v>
      </c>
      <c r="AX7">
        <f t="shared" ref="AX7:AX70" si="10">IF(AND(D7&lt;&gt;"",E7&lt;&gt;"",K7=""),1,0)</f>
        <v>0</v>
      </c>
      <c r="AY7">
        <f t="shared" ref="AY7:AY70" si="11">IF(AND(D7&lt;&gt;"",E7&lt;&gt;"",TRIM(D7)=TRIM(D6),TRIM(E7)=TRIM(E6),K7=""),1,0)</f>
        <v>0</v>
      </c>
    </row>
    <row r="8" spans="1:51" ht="15.95" customHeight="1" x14ac:dyDescent="0.15">
      <c r="A8" s="118">
        <v>4</v>
      </c>
      <c r="B8" s="123"/>
      <c r="C8" s="351"/>
      <c r="D8" s="131"/>
      <c r="E8" s="132"/>
      <c r="F8" s="133"/>
      <c r="G8" s="134"/>
      <c r="H8" s="135"/>
      <c r="I8" s="136"/>
      <c r="J8" s="135"/>
      <c r="K8" s="137"/>
      <c r="L8" s="137" t="s">
        <v>1</v>
      </c>
      <c r="M8" s="137"/>
      <c r="N8" s="48" t="s">
        <v>262</v>
      </c>
      <c r="O8" s="574"/>
      <c r="P8" s="567"/>
      <c r="Q8" s="147"/>
      <c r="R8" s="60"/>
      <c r="S8" s="141"/>
      <c r="T8" s="142"/>
      <c r="U8" s="143"/>
      <c r="V8" s="55"/>
      <c r="W8" s="145"/>
      <c r="X8" s="142"/>
      <c r="Y8" s="143"/>
      <c r="Z8" s="55"/>
      <c r="AA8" s="145"/>
      <c r="AB8" s="142"/>
      <c r="AC8" s="143"/>
      <c r="AD8" s="55"/>
      <c r="AE8" s="145"/>
      <c r="AF8" s="142"/>
      <c r="AG8" s="143"/>
      <c r="AI8">
        <f t="shared" si="0"/>
        <v>0</v>
      </c>
      <c r="AJ8" s="32"/>
      <c r="AK8" s="32">
        <f t="shared" si="1"/>
        <v>0</v>
      </c>
      <c r="AL8">
        <f t="shared" si="2"/>
        <v>0</v>
      </c>
      <c r="AM8">
        <f t="shared" si="6"/>
        <v>0</v>
      </c>
      <c r="AO8">
        <f t="shared" si="3"/>
        <v>0</v>
      </c>
      <c r="AP8">
        <f t="shared" si="7"/>
        <v>0</v>
      </c>
      <c r="AR8">
        <f t="shared" si="4"/>
        <v>0</v>
      </c>
      <c r="AS8">
        <f t="shared" si="8"/>
        <v>0</v>
      </c>
      <c r="AU8">
        <f t="shared" si="5"/>
        <v>0</v>
      </c>
      <c r="AV8">
        <f t="shared" si="9"/>
        <v>0</v>
      </c>
      <c r="AX8">
        <f t="shared" si="10"/>
        <v>0</v>
      </c>
      <c r="AY8">
        <f t="shared" si="11"/>
        <v>0</v>
      </c>
    </row>
    <row r="9" spans="1:51" ht="15.95" customHeight="1" x14ac:dyDescent="0.15">
      <c r="A9" s="119">
        <v>5</v>
      </c>
      <c r="B9" s="283"/>
      <c r="C9" s="352"/>
      <c r="D9" s="285"/>
      <c r="E9" s="286"/>
      <c r="F9" s="287"/>
      <c r="G9" s="288"/>
      <c r="H9" s="289"/>
      <c r="I9" s="290"/>
      <c r="J9" s="289"/>
      <c r="K9" s="291"/>
      <c r="L9" s="291" t="s">
        <v>1</v>
      </c>
      <c r="M9" s="291"/>
      <c r="N9" s="39" t="s">
        <v>262</v>
      </c>
      <c r="O9" s="575"/>
      <c r="P9" s="568"/>
      <c r="Q9" s="307"/>
      <c r="R9" s="61"/>
      <c r="S9" s="299"/>
      <c r="T9" s="310"/>
      <c r="U9" s="301"/>
      <c r="V9" s="54"/>
      <c r="W9" s="305"/>
      <c r="X9" s="310"/>
      <c r="Y9" s="301"/>
      <c r="Z9" s="54"/>
      <c r="AA9" s="305"/>
      <c r="AB9" s="310"/>
      <c r="AC9" s="301"/>
      <c r="AD9" s="54"/>
      <c r="AE9" s="305"/>
      <c r="AF9" s="310"/>
      <c r="AG9" s="301"/>
      <c r="AI9">
        <f t="shared" si="0"/>
        <v>0</v>
      </c>
      <c r="AJ9" s="32"/>
      <c r="AK9" s="32">
        <f t="shared" si="1"/>
        <v>0</v>
      </c>
      <c r="AL9">
        <f t="shared" si="2"/>
        <v>0</v>
      </c>
      <c r="AM9">
        <f t="shared" si="6"/>
        <v>0</v>
      </c>
      <c r="AO9">
        <f t="shared" si="3"/>
        <v>0</v>
      </c>
      <c r="AP9">
        <f t="shared" si="7"/>
        <v>0</v>
      </c>
      <c r="AR9">
        <f t="shared" si="4"/>
        <v>0</v>
      </c>
      <c r="AS9">
        <f t="shared" si="8"/>
        <v>0</v>
      </c>
      <c r="AU9">
        <f t="shared" si="5"/>
        <v>0</v>
      </c>
      <c r="AV9">
        <f t="shared" si="9"/>
        <v>0</v>
      </c>
      <c r="AX9">
        <f t="shared" si="10"/>
        <v>0</v>
      </c>
      <c r="AY9">
        <f t="shared" si="11"/>
        <v>0</v>
      </c>
    </row>
    <row r="10" spans="1:51" ht="15.95" customHeight="1" x14ac:dyDescent="0.15">
      <c r="A10" s="120">
        <v>6</v>
      </c>
      <c r="B10" s="123"/>
      <c r="C10" s="351"/>
      <c r="D10" s="131"/>
      <c r="E10" s="132"/>
      <c r="F10" s="133"/>
      <c r="G10" s="134"/>
      <c r="H10" s="135"/>
      <c r="I10" s="136"/>
      <c r="J10" s="135"/>
      <c r="K10" s="137"/>
      <c r="L10" s="137" t="s">
        <v>1</v>
      </c>
      <c r="M10" s="137"/>
      <c r="N10" s="38" t="s">
        <v>262</v>
      </c>
      <c r="O10" s="576"/>
      <c r="P10" s="567"/>
      <c r="Q10" s="147"/>
      <c r="R10" s="62"/>
      <c r="S10" s="141"/>
      <c r="T10" s="142"/>
      <c r="U10" s="143"/>
      <c r="V10" s="55"/>
      <c r="W10" s="145"/>
      <c r="X10" s="142"/>
      <c r="Y10" s="143"/>
      <c r="Z10" s="55"/>
      <c r="AA10" s="145"/>
      <c r="AB10" s="142"/>
      <c r="AC10" s="143"/>
      <c r="AD10" s="55"/>
      <c r="AE10" s="145"/>
      <c r="AF10" s="142"/>
      <c r="AG10" s="143"/>
      <c r="AI10">
        <f t="shared" si="0"/>
        <v>0</v>
      </c>
      <c r="AJ10" s="32"/>
      <c r="AK10" s="32">
        <f t="shared" si="1"/>
        <v>0</v>
      </c>
      <c r="AL10">
        <f t="shared" si="2"/>
        <v>0</v>
      </c>
      <c r="AM10">
        <f t="shared" si="6"/>
        <v>0</v>
      </c>
      <c r="AO10">
        <f t="shared" si="3"/>
        <v>0</v>
      </c>
      <c r="AP10">
        <f t="shared" si="7"/>
        <v>0</v>
      </c>
      <c r="AR10">
        <f t="shared" si="4"/>
        <v>0</v>
      </c>
      <c r="AS10">
        <f t="shared" si="8"/>
        <v>0</v>
      </c>
      <c r="AU10">
        <f t="shared" si="5"/>
        <v>0</v>
      </c>
      <c r="AV10">
        <f t="shared" si="9"/>
        <v>0</v>
      </c>
      <c r="AX10">
        <f t="shared" si="10"/>
        <v>0</v>
      </c>
      <c r="AY10">
        <f t="shared" si="11"/>
        <v>0</v>
      </c>
    </row>
    <row r="11" spans="1:51" ht="15.95" customHeight="1" x14ac:dyDescent="0.15">
      <c r="A11" s="120">
        <v>7</v>
      </c>
      <c r="B11" s="123"/>
      <c r="C11" s="351"/>
      <c r="D11" s="131"/>
      <c r="E11" s="132"/>
      <c r="F11" s="133"/>
      <c r="G11" s="134"/>
      <c r="H11" s="135"/>
      <c r="I11" s="136"/>
      <c r="J11" s="135"/>
      <c r="K11" s="137"/>
      <c r="L11" s="137" t="s">
        <v>1</v>
      </c>
      <c r="M11" s="137"/>
      <c r="N11" s="38" t="s">
        <v>262</v>
      </c>
      <c r="O11" s="576"/>
      <c r="P11" s="567"/>
      <c r="Q11" s="147"/>
      <c r="R11" s="62"/>
      <c r="S11" s="141"/>
      <c r="T11" s="142"/>
      <c r="U11" s="143"/>
      <c r="V11" s="55"/>
      <c r="W11" s="145"/>
      <c r="X11" s="142"/>
      <c r="Y11" s="143"/>
      <c r="Z11" s="55"/>
      <c r="AA11" s="145"/>
      <c r="AB11" s="142"/>
      <c r="AC11" s="143"/>
      <c r="AD11" s="55"/>
      <c r="AE11" s="145"/>
      <c r="AF11" s="142"/>
      <c r="AG11" s="143"/>
      <c r="AI11">
        <f t="shared" si="0"/>
        <v>0</v>
      </c>
      <c r="AJ11" s="32"/>
      <c r="AK11" s="32">
        <f t="shared" si="1"/>
        <v>0</v>
      </c>
      <c r="AL11">
        <f t="shared" si="2"/>
        <v>0</v>
      </c>
      <c r="AM11">
        <f t="shared" si="6"/>
        <v>0</v>
      </c>
      <c r="AO11">
        <f t="shared" si="3"/>
        <v>0</v>
      </c>
      <c r="AP11">
        <f t="shared" si="7"/>
        <v>0</v>
      </c>
      <c r="AR11">
        <f t="shared" si="4"/>
        <v>0</v>
      </c>
      <c r="AS11">
        <f t="shared" si="8"/>
        <v>0</v>
      </c>
      <c r="AU11">
        <f t="shared" si="5"/>
        <v>0</v>
      </c>
      <c r="AV11">
        <f t="shared" si="9"/>
        <v>0</v>
      </c>
      <c r="AX11">
        <f t="shared" si="10"/>
        <v>0</v>
      </c>
      <c r="AY11">
        <f t="shared" si="11"/>
        <v>0</v>
      </c>
    </row>
    <row r="12" spans="1:51" ht="15.95" customHeight="1" x14ac:dyDescent="0.15">
      <c r="A12" s="120">
        <v>8</v>
      </c>
      <c r="B12" s="123"/>
      <c r="C12" s="351"/>
      <c r="D12" s="131"/>
      <c r="E12" s="132"/>
      <c r="F12" s="133"/>
      <c r="G12" s="134"/>
      <c r="H12" s="135"/>
      <c r="I12" s="136"/>
      <c r="J12" s="135"/>
      <c r="K12" s="137"/>
      <c r="L12" s="137" t="s">
        <v>1</v>
      </c>
      <c r="M12" s="137"/>
      <c r="N12" s="38" t="s">
        <v>262</v>
      </c>
      <c r="O12" s="576"/>
      <c r="P12" s="567"/>
      <c r="Q12" s="147"/>
      <c r="R12" s="62"/>
      <c r="S12" s="141"/>
      <c r="T12" s="142"/>
      <c r="U12" s="143"/>
      <c r="V12" s="55"/>
      <c r="W12" s="145"/>
      <c r="X12" s="142"/>
      <c r="Y12" s="143"/>
      <c r="Z12" s="55"/>
      <c r="AA12" s="145"/>
      <c r="AB12" s="142"/>
      <c r="AC12" s="143"/>
      <c r="AD12" s="55"/>
      <c r="AE12" s="145"/>
      <c r="AF12" s="142"/>
      <c r="AG12" s="143"/>
      <c r="AI12">
        <f t="shared" si="0"/>
        <v>0</v>
      </c>
      <c r="AJ12" s="32"/>
      <c r="AK12" s="32">
        <f t="shared" si="1"/>
        <v>0</v>
      </c>
      <c r="AL12">
        <f t="shared" si="2"/>
        <v>0</v>
      </c>
      <c r="AM12">
        <f t="shared" si="6"/>
        <v>0</v>
      </c>
      <c r="AO12">
        <f t="shared" si="3"/>
        <v>0</v>
      </c>
      <c r="AP12">
        <f t="shared" si="7"/>
        <v>0</v>
      </c>
      <c r="AR12">
        <f t="shared" si="4"/>
        <v>0</v>
      </c>
      <c r="AS12">
        <f t="shared" si="8"/>
        <v>0</v>
      </c>
      <c r="AU12">
        <f t="shared" si="5"/>
        <v>0</v>
      </c>
      <c r="AV12">
        <f t="shared" si="9"/>
        <v>0</v>
      </c>
      <c r="AX12">
        <f t="shared" si="10"/>
        <v>0</v>
      </c>
      <c r="AY12">
        <f t="shared" si="11"/>
        <v>0</v>
      </c>
    </row>
    <row r="13" spans="1:51" ht="15.95" customHeight="1" x14ac:dyDescent="0.15">
      <c r="A13" s="120">
        <v>9</v>
      </c>
      <c r="B13" s="123"/>
      <c r="C13" s="351"/>
      <c r="D13" s="131"/>
      <c r="E13" s="132"/>
      <c r="F13" s="133"/>
      <c r="G13" s="134"/>
      <c r="H13" s="135"/>
      <c r="I13" s="136"/>
      <c r="J13" s="135"/>
      <c r="K13" s="137"/>
      <c r="L13" s="137" t="s">
        <v>1</v>
      </c>
      <c r="M13" s="137"/>
      <c r="N13" s="38" t="s">
        <v>262</v>
      </c>
      <c r="O13" s="576"/>
      <c r="P13" s="567"/>
      <c r="Q13" s="147"/>
      <c r="R13" s="62"/>
      <c r="S13" s="141"/>
      <c r="T13" s="142"/>
      <c r="U13" s="143"/>
      <c r="V13" s="55"/>
      <c r="W13" s="145"/>
      <c r="X13" s="142"/>
      <c r="Y13" s="143"/>
      <c r="Z13" s="55"/>
      <c r="AA13" s="145"/>
      <c r="AB13" s="142"/>
      <c r="AC13" s="143"/>
      <c r="AD13" s="55"/>
      <c r="AE13" s="145"/>
      <c r="AF13" s="142"/>
      <c r="AG13" s="143"/>
      <c r="AI13">
        <f t="shared" si="0"/>
        <v>0</v>
      </c>
      <c r="AJ13" s="32"/>
      <c r="AK13" s="32">
        <f t="shared" si="1"/>
        <v>0</v>
      </c>
      <c r="AL13">
        <f t="shared" si="2"/>
        <v>0</v>
      </c>
      <c r="AM13">
        <f t="shared" si="6"/>
        <v>0</v>
      </c>
      <c r="AO13">
        <f t="shared" si="3"/>
        <v>0</v>
      </c>
      <c r="AP13">
        <f t="shared" si="7"/>
        <v>0</v>
      </c>
      <c r="AR13">
        <f t="shared" si="4"/>
        <v>0</v>
      </c>
      <c r="AS13">
        <f t="shared" si="8"/>
        <v>0</v>
      </c>
      <c r="AU13">
        <f t="shared" si="5"/>
        <v>0</v>
      </c>
      <c r="AV13">
        <f t="shared" si="9"/>
        <v>0</v>
      </c>
      <c r="AX13">
        <f t="shared" si="10"/>
        <v>0</v>
      </c>
      <c r="AY13">
        <f t="shared" si="11"/>
        <v>0</v>
      </c>
    </row>
    <row r="14" spans="1:51" ht="15.95" customHeight="1" thickBot="1" x14ac:dyDescent="0.2">
      <c r="A14" s="121">
        <v>10</v>
      </c>
      <c r="B14" s="284"/>
      <c r="C14" s="353"/>
      <c r="D14" s="292"/>
      <c r="E14" s="293"/>
      <c r="F14" s="294"/>
      <c r="G14" s="295"/>
      <c r="H14" s="296"/>
      <c r="I14" s="297"/>
      <c r="J14" s="296"/>
      <c r="K14" s="298"/>
      <c r="L14" s="298" t="s">
        <v>1</v>
      </c>
      <c r="M14" s="298"/>
      <c r="N14" s="40" t="s">
        <v>262</v>
      </c>
      <c r="O14" s="577"/>
      <c r="P14" s="569"/>
      <c r="Q14" s="308"/>
      <c r="R14" s="63"/>
      <c r="S14" s="302"/>
      <c r="T14" s="311"/>
      <c r="U14" s="304"/>
      <c r="V14" s="56"/>
      <c r="W14" s="306"/>
      <c r="X14" s="311"/>
      <c r="Y14" s="304"/>
      <c r="Z14" s="56"/>
      <c r="AA14" s="306"/>
      <c r="AB14" s="311"/>
      <c r="AC14" s="304"/>
      <c r="AD14" s="56"/>
      <c r="AE14" s="306"/>
      <c r="AF14" s="311"/>
      <c r="AG14" s="304"/>
      <c r="AI14">
        <f t="shared" si="0"/>
        <v>0</v>
      </c>
      <c r="AJ14" s="32"/>
      <c r="AK14" s="32">
        <f t="shared" si="1"/>
        <v>0</v>
      </c>
      <c r="AL14">
        <f t="shared" si="2"/>
        <v>0</v>
      </c>
      <c r="AM14">
        <f t="shared" si="6"/>
        <v>0</v>
      </c>
      <c r="AO14">
        <f t="shared" si="3"/>
        <v>0</v>
      </c>
      <c r="AP14">
        <f t="shared" si="7"/>
        <v>0</v>
      </c>
      <c r="AR14">
        <f t="shared" si="4"/>
        <v>0</v>
      </c>
      <c r="AS14">
        <f t="shared" si="8"/>
        <v>0</v>
      </c>
      <c r="AU14">
        <f t="shared" si="5"/>
        <v>0</v>
      </c>
      <c r="AV14">
        <f t="shared" si="9"/>
        <v>0</v>
      </c>
      <c r="AX14">
        <f t="shared" si="10"/>
        <v>0</v>
      </c>
      <c r="AY14">
        <f t="shared" si="11"/>
        <v>0</v>
      </c>
    </row>
    <row r="15" spans="1:51" ht="15.95" customHeight="1" x14ac:dyDescent="0.15">
      <c r="A15" s="120">
        <v>11</v>
      </c>
      <c r="B15" s="123"/>
      <c r="C15" s="351"/>
      <c r="D15" s="131"/>
      <c r="E15" s="132"/>
      <c r="F15" s="133"/>
      <c r="G15" s="134"/>
      <c r="H15" s="135"/>
      <c r="I15" s="136"/>
      <c r="J15" s="135"/>
      <c r="K15" s="137"/>
      <c r="L15" s="137" t="s">
        <v>1</v>
      </c>
      <c r="M15" s="137"/>
      <c r="N15" s="38" t="s">
        <v>262</v>
      </c>
      <c r="O15" s="576"/>
      <c r="P15" s="567"/>
      <c r="Q15" s="147"/>
      <c r="R15" s="62"/>
      <c r="S15" s="141"/>
      <c r="T15" s="142"/>
      <c r="U15" s="143"/>
      <c r="V15" s="55"/>
      <c r="W15" s="145"/>
      <c r="X15" s="142"/>
      <c r="Y15" s="143"/>
      <c r="Z15" s="55"/>
      <c r="AA15" s="145"/>
      <c r="AB15" s="142"/>
      <c r="AC15" s="143"/>
      <c r="AD15" s="55"/>
      <c r="AE15" s="145"/>
      <c r="AF15" s="142"/>
      <c r="AG15" s="143"/>
      <c r="AI15">
        <f t="shared" si="0"/>
        <v>0</v>
      </c>
      <c r="AJ15" s="32"/>
      <c r="AK15" s="32">
        <f t="shared" si="1"/>
        <v>0</v>
      </c>
      <c r="AL15">
        <f t="shared" si="2"/>
        <v>0</v>
      </c>
      <c r="AM15">
        <f t="shared" si="6"/>
        <v>0</v>
      </c>
      <c r="AO15">
        <f t="shared" si="3"/>
        <v>0</v>
      </c>
      <c r="AP15">
        <f t="shared" si="7"/>
        <v>0</v>
      </c>
      <c r="AR15">
        <f t="shared" si="4"/>
        <v>0</v>
      </c>
      <c r="AS15">
        <f t="shared" si="8"/>
        <v>0</v>
      </c>
      <c r="AU15">
        <f t="shared" si="5"/>
        <v>0</v>
      </c>
      <c r="AV15">
        <f t="shared" si="9"/>
        <v>0</v>
      </c>
      <c r="AX15">
        <f t="shared" si="10"/>
        <v>0</v>
      </c>
      <c r="AY15">
        <f t="shared" si="11"/>
        <v>0</v>
      </c>
    </row>
    <row r="16" spans="1:51" ht="15.95" customHeight="1" x14ac:dyDescent="0.15">
      <c r="A16" s="120">
        <v>12</v>
      </c>
      <c r="B16" s="123"/>
      <c r="C16" s="351"/>
      <c r="D16" s="131"/>
      <c r="E16" s="132"/>
      <c r="F16" s="133"/>
      <c r="G16" s="134"/>
      <c r="H16" s="135"/>
      <c r="I16" s="136"/>
      <c r="J16" s="135"/>
      <c r="K16" s="137"/>
      <c r="L16" s="137" t="s">
        <v>1</v>
      </c>
      <c r="M16" s="137"/>
      <c r="N16" s="38" t="s">
        <v>262</v>
      </c>
      <c r="O16" s="576"/>
      <c r="P16" s="567"/>
      <c r="Q16" s="147"/>
      <c r="R16" s="62"/>
      <c r="S16" s="141"/>
      <c r="T16" s="142"/>
      <c r="U16" s="143"/>
      <c r="V16" s="55"/>
      <c r="W16" s="145"/>
      <c r="X16" s="142"/>
      <c r="Y16" s="143"/>
      <c r="Z16" s="55"/>
      <c r="AA16" s="145"/>
      <c r="AB16" s="142"/>
      <c r="AC16" s="143"/>
      <c r="AD16" s="55"/>
      <c r="AE16" s="145"/>
      <c r="AF16" s="142"/>
      <c r="AG16" s="143"/>
      <c r="AI16">
        <f t="shared" si="0"/>
        <v>0</v>
      </c>
      <c r="AJ16" s="32"/>
      <c r="AK16" s="32">
        <f t="shared" si="1"/>
        <v>0</v>
      </c>
      <c r="AL16">
        <f t="shared" si="2"/>
        <v>0</v>
      </c>
      <c r="AM16">
        <f t="shared" si="6"/>
        <v>0</v>
      </c>
      <c r="AO16">
        <f t="shared" si="3"/>
        <v>0</v>
      </c>
      <c r="AP16">
        <f t="shared" si="7"/>
        <v>0</v>
      </c>
      <c r="AR16">
        <f t="shared" si="4"/>
        <v>0</v>
      </c>
      <c r="AS16">
        <f t="shared" si="8"/>
        <v>0</v>
      </c>
      <c r="AU16">
        <f t="shared" si="5"/>
        <v>0</v>
      </c>
      <c r="AV16">
        <f t="shared" si="9"/>
        <v>0</v>
      </c>
      <c r="AX16">
        <f t="shared" si="10"/>
        <v>0</v>
      </c>
      <c r="AY16">
        <f t="shared" si="11"/>
        <v>0</v>
      </c>
    </row>
    <row r="17" spans="1:51" ht="15.95" customHeight="1" x14ac:dyDescent="0.15">
      <c r="A17" s="120">
        <v>13</v>
      </c>
      <c r="B17" s="123"/>
      <c r="C17" s="351"/>
      <c r="D17" s="131"/>
      <c r="E17" s="132"/>
      <c r="F17" s="133"/>
      <c r="G17" s="134"/>
      <c r="H17" s="135"/>
      <c r="I17" s="136"/>
      <c r="J17" s="135"/>
      <c r="K17" s="137"/>
      <c r="L17" s="137" t="s">
        <v>1</v>
      </c>
      <c r="M17" s="137"/>
      <c r="N17" s="38" t="s">
        <v>262</v>
      </c>
      <c r="O17" s="576"/>
      <c r="P17" s="567"/>
      <c r="Q17" s="147"/>
      <c r="R17" s="62"/>
      <c r="S17" s="141"/>
      <c r="T17" s="142"/>
      <c r="U17" s="143"/>
      <c r="V17" s="55"/>
      <c r="W17" s="145"/>
      <c r="X17" s="142"/>
      <c r="Y17" s="143"/>
      <c r="Z17" s="55"/>
      <c r="AA17" s="145"/>
      <c r="AB17" s="142"/>
      <c r="AC17" s="143"/>
      <c r="AD17" s="55"/>
      <c r="AE17" s="145"/>
      <c r="AF17" s="142"/>
      <c r="AG17" s="143"/>
      <c r="AI17">
        <f t="shared" si="0"/>
        <v>0</v>
      </c>
      <c r="AJ17" s="32"/>
      <c r="AK17" s="32">
        <f t="shared" si="1"/>
        <v>0</v>
      </c>
      <c r="AL17">
        <f t="shared" si="2"/>
        <v>0</v>
      </c>
      <c r="AM17">
        <f t="shared" si="6"/>
        <v>0</v>
      </c>
      <c r="AO17">
        <f t="shared" si="3"/>
        <v>0</v>
      </c>
      <c r="AP17">
        <f t="shared" si="7"/>
        <v>0</v>
      </c>
      <c r="AR17">
        <f t="shared" si="4"/>
        <v>0</v>
      </c>
      <c r="AS17">
        <f t="shared" si="8"/>
        <v>0</v>
      </c>
      <c r="AU17">
        <f t="shared" si="5"/>
        <v>0</v>
      </c>
      <c r="AV17">
        <f t="shared" si="9"/>
        <v>0</v>
      </c>
      <c r="AX17">
        <f t="shared" si="10"/>
        <v>0</v>
      </c>
      <c r="AY17">
        <f t="shared" si="11"/>
        <v>0</v>
      </c>
    </row>
    <row r="18" spans="1:51" ht="15.95" customHeight="1" x14ac:dyDescent="0.15">
      <c r="A18" s="120">
        <v>14</v>
      </c>
      <c r="B18" s="123"/>
      <c r="C18" s="351"/>
      <c r="D18" s="131"/>
      <c r="E18" s="132"/>
      <c r="F18" s="133"/>
      <c r="G18" s="134"/>
      <c r="H18" s="135"/>
      <c r="I18" s="136"/>
      <c r="J18" s="135"/>
      <c r="K18" s="137"/>
      <c r="L18" s="137" t="s">
        <v>1</v>
      </c>
      <c r="M18" s="137"/>
      <c r="N18" s="38" t="s">
        <v>262</v>
      </c>
      <c r="O18" s="576"/>
      <c r="P18" s="567"/>
      <c r="Q18" s="147"/>
      <c r="R18" s="62"/>
      <c r="S18" s="141"/>
      <c r="T18" s="142"/>
      <c r="U18" s="143"/>
      <c r="V18" s="55"/>
      <c r="W18" s="145"/>
      <c r="X18" s="142"/>
      <c r="Y18" s="143"/>
      <c r="Z18" s="55"/>
      <c r="AA18" s="145"/>
      <c r="AB18" s="142"/>
      <c r="AC18" s="143"/>
      <c r="AD18" s="55"/>
      <c r="AE18" s="145"/>
      <c r="AF18" s="142"/>
      <c r="AG18" s="143"/>
      <c r="AI18">
        <f t="shared" si="0"/>
        <v>0</v>
      </c>
      <c r="AJ18" s="32"/>
      <c r="AK18" s="32">
        <f t="shared" si="1"/>
        <v>0</v>
      </c>
      <c r="AL18">
        <f t="shared" si="2"/>
        <v>0</v>
      </c>
      <c r="AM18">
        <f t="shared" si="6"/>
        <v>0</v>
      </c>
      <c r="AO18">
        <f t="shared" si="3"/>
        <v>0</v>
      </c>
      <c r="AP18">
        <f t="shared" si="7"/>
        <v>0</v>
      </c>
      <c r="AR18">
        <f t="shared" si="4"/>
        <v>0</v>
      </c>
      <c r="AS18">
        <f t="shared" si="8"/>
        <v>0</v>
      </c>
      <c r="AU18">
        <f t="shared" si="5"/>
        <v>0</v>
      </c>
      <c r="AV18">
        <f t="shared" si="9"/>
        <v>0</v>
      </c>
      <c r="AX18">
        <f t="shared" si="10"/>
        <v>0</v>
      </c>
      <c r="AY18">
        <f t="shared" si="11"/>
        <v>0</v>
      </c>
    </row>
    <row r="19" spans="1:51" ht="15.95" customHeight="1" x14ac:dyDescent="0.15">
      <c r="A19" s="119">
        <v>15</v>
      </c>
      <c r="B19" s="283"/>
      <c r="C19" s="352"/>
      <c r="D19" s="285"/>
      <c r="E19" s="286"/>
      <c r="F19" s="287"/>
      <c r="G19" s="288"/>
      <c r="H19" s="289"/>
      <c r="I19" s="290"/>
      <c r="J19" s="289"/>
      <c r="K19" s="291"/>
      <c r="L19" s="291" t="s">
        <v>1</v>
      </c>
      <c r="M19" s="291"/>
      <c r="N19" s="39" t="s">
        <v>262</v>
      </c>
      <c r="O19" s="575"/>
      <c r="P19" s="568"/>
      <c r="Q19" s="307"/>
      <c r="R19" s="61"/>
      <c r="S19" s="299"/>
      <c r="T19" s="310"/>
      <c r="U19" s="301"/>
      <c r="V19" s="54"/>
      <c r="W19" s="305"/>
      <c r="X19" s="310"/>
      <c r="Y19" s="301"/>
      <c r="Z19" s="54"/>
      <c r="AA19" s="305"/>
      <c r="AB19" s="310"/>
      <c r="AC19" s="301"/>
      <c r="AD19" s="54"/>
      <c r="AE19" s="305"/>
      <c r="AF19" s="310"/>
      <c r="AG19" s="301"/>
      <c r="AI19">
        <f t="shared" si="0"/>
        <v>0</v>
      </c>
      <c r="AJ19" s="32"/>
      <c r="AK19" s="32">
        <f t="shared" si="1"/>
        <v>0</v>
      </c>
      <c r="AL19">
        <f t="shared" si="2"/>
        <v>0</v>
      </c>
      <c r="AM19">
        <f t="shared" si="6"/>
        <v>0</v>
      </c>
      <c r="AO19">
        <f t="shared" si="3"/>
        <v>0</v>
      </c>
      <c r="AP19">
        <f t="shared" si="7"/>
        <v>0</v>
      </c>
      <c r="AR19">
        <f t="shared" si="4"/>
        <v>0</v>
      </c>
      <c r="AS19">
        <f t="shared" si="8"/>
        <v>0</v>
      </c>
      <c r="AU19">
        <f t="shared" si="5"/>
        <v>0</v>
      </c>
      <c r="AV19">
        <f t="shared" si="9"/>
        <v>0</v>
      </c>
      <c r="AX19">
        <f t="shared" si="10"/>
        <v>0</v>
      </c>
      <c r="AY19">
        <f t="shared" si="11"/>
        <v>0</v>
      </c>
    </row>
    <row r="20" spans="1:51" ht="15.95" customHeight="1" x14ac:dyDescent="0.15">
      <c r="A20" s="120">
        <v>16</v>
      </c>
      <c r="B20" s="123"/>
      <c r="C20" s="351"/>
      <c r="D20" s="131"/>
      <c r="E20" s="132"/>
      <c r="F20" s="133"/>
      <c r="G20" s="134"/>
      <c r="H20" s="135"/>
      <c r="I20" s="136"/>
      <c r="J20" s="135"/>
      <c r="K20" s="137"/>
      <c r="L20" s="137" t="s">
        <v>1</v>
      </c>
      <c r="M20" s="137"/>
      <c r="N20" s="38" t="s">
        <v>262</v>
      </c>
      <c r="O20" s="576"/>
      <c r="P20" s="567"/>
      <c r="Q20" s="147"/>
      <c r="R20" s="62"/>
      <c r="S20" s="141"/>
      <c r="T20" s="142"/>
      <c r="U20" s="143"/>
      <c r="V20" s="55"/>
      <c r="W20" s="145"/>
      <c r="X20" s="142"/>
      <c r="Y20" s="143"/>
      <c r="Z20" s="55"/>
      <c r="AA20" s="145"/>
      <c r="AB20" s="142"/>
      <c r="AC20" s="143"/>
      <c r="AD20" s="55"/>
      <c r="AE20" s="145"/>
      <c r="AF20" s="142"/>
      <c r="AG20" s="143"/>
      <c r="AI20">
        <f t="shared" si="0"/>
        <v>0</v>
      </c>
      <c r="AJ20" s="32"/>
      <c r="AK20" s="32">
        <f t="shared" si="1"/>
        <v>0</v>
      </c>
      <c r="AL20">
        <f t="shared" si="2"/>
        <v>0</v>
      </c>
      <c r="AM20">
        <f t="shared" si="6"/>
        <v>0</v>
      </c>
      <c r="AO20">
        <f t="shared" si="3"/>
        <v>0</v>
      </c>
      <c r="AP20">
        <f t="shared" si="7"/>
        <v>0</v>
      </c>
      <c r="AR20">
        <f t="shared" si="4"/>
        <v>0</v>
      </c>
      <c r="AS20">
        <f t="shared" si="8"/>
        <v>0</v>
      </c>
      <c r="AU20">
        <f t="shared" si="5"/>
        <v>0</v>
      </c>
      <c r="AV20">
        <f t="shared" si="9"/>
        <v>0</v>
      </c>
      <c r="AX20">
        <f t="shared" si="10"/>
        <v>0</v>
      </c>
      <c r="AY20">
        <f t="shared" si="11"/>
        <v>0</v>
      </c>
    </row>
    <row r="21" spans="1:51" ht="15.95" customHeight="1" x14ac:dyDescent="0.15">
      <c r="A21" s="120">
        <v>17</v>
      </c>
      <c r="B21" s="123"/>
      <c r="C21" s="351"/>
      <c r="D21" s="131"/>
      <c r="E21" s="132"/>
      <c r="F21" s="133"/>
      <c r="G21" s="134"/>
      <c r="H21" s="135"/>
      <c r="I21" s="136"/>
      <c r="J21" s="135"/>
      <c r="K21" s="137"/>
      <c r="L21" s="137" t="s">
        <v>1</v>
      </c>
      <c r="M21" s="137"/>
      <c r="N21" s="38" t="s">
        <v>262</v>
      </c>
      <c r="O21" s="576"/>
      <c r="P21" s="567"/>
      <c r="Q21" s="147"/>
      <c r="R21" s="62"/>
      <c r="S21" s="141"/>
      <c r="T21" s="142"/>
      <c r="U21" s="143"/>
      <c r="V21" s="55"/>
      <c r="W21" s="145"/>
      <c r="X21" s="142"/>
      <c r="Y21" s="143"/>
      <c r="Z21" s="55"/>
      <c r="AA21" s="145"/>
      <c r="AB21" s="142"/>
      <c r="AC21" s="143"/>
      <c r="AD21" s="55"/>
      <c r="AE21" s="145"/>
      <c r="AF21" s="142"/>
      <c r="AG21" s="143"/>
      <c r="AI21">
        <f t="shared" si="0"/>
        <v>0</v>
      </c>
      <c r="AJ21" s="32"/>
      <c r="AK21" s="32">
        <f t="shared" si="1"/>
        <v>0</v>
      </c>
      <c r="AL21">
        <f t="shared" si="2"/>
        <v>0</v>
      </c>
      <c r="AM21">
        <f t="shared" si="6"/>
        <v>0</v>
      </c>
      <c r="AO21">
        <f t="shared" si="3"/>
        <v>0</v>
      </c>
      <c r="AP21">
        <f t="shared" si="7"/>
        <v>0</v>
      </c>
      <c r="AR21">
        <f t="shared" si="4"/>
        <v>0</v>
      </c>
      <c r="AS21">
        <f t="shared" si="8"/>
        <v>0</v>
      </c>
      <c r="AU21">
        <f t="shared" si="5"/>
        <v>0</v>
      </c>
      <c r="AV21">
        <f t="shared" si="9"/>
        <v>0</v>
      </c>
      <c r="AX21">
        <f t="shared" si="10"/>
        <v>0</v>
      </c>
      <c r="AY21">
        <f t="shared" si="11"/>
        <v>0</v>
      </c>
    </row>
    <row r="22" spans="1:51" ht="15.95" customHeight="1" x14ac:dyDescent="0.15">
      <c r="A22" s="120">
        <v>18</v>
      </c>
      <c r="B22" s="123"/>
      <c r="C22" s="351"/>
      <c r="D22" s="131"/>
      <c r="E22" s="132"/>
      <c r="F22" s="133"/>
      <c r="G22" s="134"/>
      <c r="H22" s="135"/>
      <c r="I22" s="136"/>
      <c r="J22" s="135"/>
      <c r="K22" s="137"/>
      <c r="L22" s="137" t="s">
        <v>1</v>
      </c>
      <c r="M22" s="137"/>
      <c r="N22" s="38" t="s">
        <v>262</v>
      </c>
      <c r="O22" s="576"/>
      <c r="P22" s="567"/>
      <c r="Q22" s="147"/>
      <c r="R22" s="62"/>
      <c r="S22" s="141"/>
      <c r="T22" s="142"/>
      <c r="U22" s="143"/>
      <c r="V22" s="55"/>
      <c r="W22" s="145"/>
      <c r="X22" s="142"/>
      <c r="Y22" s="143"/>
      <c r="Z22" s="55"/>
      <c r="AA22" s="145"/>
      <c r="AB22" s="142"/>
      <c r="AC22" s="143"/>
      <c r="AD22" s="55"/>
      <c r="AE22" s="145"/>
      <c r="AF22" s="142"/>
      <c r="AG22" s="143"/>
      <c r="AI22">
        <f t="shared" si="0"/>
        <v>0</v>
      </c>
      <c r="AJ22" s="32"/>
      <c r="AK22" s="32">
        <f t="shared" si="1"/>
        <v>0</v>
      </c>
      <c r="AL22">
        <f t="shared" si="2"/>
        <v>0</v>
      </c>
      <c r="AM22">
        <f t="shared" si="6"/>
        <v>0</v>
      </c>
      <c r="AO22">
        <f t="shared" si="3"/>
        <v>0</v>
      </c>
      <c r="AP22">
        <f t="shared" si="7"/>
        <v>0</v>
      </c>
      <c r="AR22">
        <f t="shared" si="4"/>
        <v>0</v>
      </c>
      <c r="AS22">
        <f t="shared" si="8"/>
        <v>0</v>
      </c>
      <c r="AU22">
        <f t="shared" si="5"/>
        <v>0</v>
      </c>
      <c r="AV22">
        <f t="shared" si="9"/>
        <v>0</v>
      </c>
      <c r="AX22">
        <f t="shared" si="10"/>
        <v>0</v>
      </c>
      <c r="AY22">
        <f t="shared" si="11"/>
        <v>0</v>
      </c>
    </row>
    <row r="23" spans="1:51" ht="15.95" customHeight="1" x14ac:dyDescent="0.15">
      <c r="A23" s="120">
        <v>19</v>
      </c>
      <c r="B23" s="123"/>
      <c r="C23" s="351"/>
      <c r="D23" s="131"/>
      <c r="E23" s="132"/>
      <c r="F23" s="133"/>
      <c r="G23" s="134"/>
      <c r="H23" s="135"/>
      <c r="I23" s="136"/>
      <c r="J23" s="135"/>
      <c r="K23" s="137"/>
      <c r="L23" s="137" t="s">
        <v>1</v>
      </c>
      <c r="M23" s="137"/>
      <c r="N23" s="38" t="s">
        <v>262</v>
      </c>
      <c r="O23" s="576"/>
      <c r="P23" s="567"/>
      <c r="Q23" s="147"/>
      <c r="R23" s="62"/>
      <c r="S23" s="141"/>
      <c r="T23" s="142"/>
      <c r="U23" s="143"/>
      <c r="V23" s="55"/>
      <c r="W23" s="145"/>
      <c r="X23" s="142"/>
      <c r="Y23" s="143"/>
      <c r="Z23" s="55"/>
      <c r="AA23" s="145"/>
      <c r="AB23" s="142"/>
      <c r="AC23" s="143"/>
      <c r="AD23" s="55"/>
      <c r="AE23" s="145"/>
      <c r="AF23" s="142"/>
      <c r="AG23" s="143"/>
      <c r="AI23">
        <f t="shared" si="0"/>
        <v>0</v>
      </c>
      <c r="AJ23" s="32"/>
      <c r="AK23" s="32">
        <f t="shared" si="1"/>
        <v>0</v>
      </c>
      <c r="AL23">
        <f t="shared" si="2"/>
        <v>0</v>
      </c>
      <c r="AM23">
        <f t="shared" si="6"/>
        <v>0</v>
      </c>
      <c r="AO23">
        <f t="shared" si="3"/>
        <v>0</v>
      </c>
      <c r="AP23">
        <f t="shared" si="7"/>
        <v>0</v>
      </c>
      <c r="AR23">
        <f t="shared" si="4"/>
        <v>0</v>
      </c>
      <c r="AS23">
        <f t="shared" si="8"/>
        <v>0</v>
      </c>
      <c r="AU23">
        <f t="shared" si="5"/>
        <v>0</v>
      </c>
      <c r="AV23">
        <f t="shared" si="9"/>
        <v>0</v>
      </c>
      <c r="AX23">
        <f t="shared" si="10"/>
        <v>0</v>
      </c>
      <c r="AY23">
        <f t="shared" si="11"/>
        <v>0</v>
      </c>
    </row>
    <row r="24" spans="1:51" ht="15.95" customHeight="1" thickBot="1" x14ac:dyDescent="0.2">
      <c r="A24" s="121">
        <v>20</v>
      </c>
      <c r="B24" s="284"/>
      <c r="C24" s="353"/>
      <c r="D24" s="292"/>
      <c r="E24" s="293"/>
      <c r="F24" s="294"/>
      <c r="G24" s="295"/>
      <c r="H24" s="296"/>
      <c r="I24" s="297"/>
      <c r="J24" s="296"/>
      <c r="K24" s="298"/>
      <c r="L24" s="298" t="s">
        <v>1</v>
      </c>
      <c r="M24" s="298"/>
      <c r="N24" s="40" t="s">
        <v>262</v>
      </c>
      <c r="O24" s="577"/>
      <c r="P24" s="569"/>
      <c r="Q24" s="308"/>
      <c r="R24" s="63"/>
      <c r="S24" s="302"/>
      <c r="T24" s="311"/>
      <c r="U24" s="304"/>
      <c r="V24" s="56"/>
      <c r="W24" s="306"/>
      <c r="X24" s="311"/>
      <c r="Y24" s="304"/>
      <c r="Z24" s="56"/>
      <c r="AA24" s="306"/>
      <c r="AB24" s="311"/>
      <c r="AC24" s="304"/>
      <c r="AD24" s="56"/>
      <c r="AE24" s="306"/>
      <c r="AF24" s="311"/>
      <c r="AG24" s="304"/>
      <c r="AI24">
        <f t="shared" si="0"/>
        <v>0</v>
      </c>
      <c r="AJ24" s="32"/>
      <c r="AK24" s="32">
        <f t="shared" si="1"/>
        <v>0</v>
      </c>
      <c r="AL24">
        <f t="shared" si="2"/>
        <v>0</v>
      </c>
      <c r="AM24">
        <f t="shared" si="6"/>
        <v>0</v>
      </c>
      <c r="AO24">
        <f t="shared" si="3"/>
        <v>0</v>
      </c>
      <c r="AP24">
        <f t="shared" si="7"/>
        <v>0</v>
      </c>
      <c r="AR24">
        <f t="shared" si="4"/>
        <v>0</v>
      </c>
      <c r="AS24">
        <f t="shared" si="8"/>
        <v>0</v>
      </c>
      <c r="AU24">
        <f t="shared" si="5"/>
        <v>0</v>
      </c>
      <c r="AV24">
        <f t="shared" si="9"/>
        <v>0</v>
      </c>
      <c r="AX24">
        <f t="shared" si="10"/>
        <v>0</v>
      </c>
      <c r="AY24">
        <f t="shared" si="11"/>
        <v>0</v>
      </c>
    </row>
    <row r="25" spans="1:51" ht="15.95" customHeight="1" x14ac:dyDescent="0.15">
      <c r="A25" s="120">
        <v>21</v>
      </c>
      <c r="B25" s="123"/>
      <c r="C25" s="351"/>
      <c r="D25" s="131"/>
      <c r="E25" s="132"/>
      <c r="F25" s="133"/>
      <c r="G25" s="134"/>
      <c r="H25" s="135"/>
      <c r="I25" s="136"/>
      <c r="J25" s="135"/>
      <c r="K25" s="137"/>
      <c r="L25" s="137" t="s">
        <v>1</v>
      </c>
      <c r="M25" s="137"/>
      <c r="N25" s="38" t="s">
        <v>262</v>
      </c>
      <c r="O25" s="576"/>
      <c r="P25" s="567"/>
      <c r="Q25" s="147"/>
      <c r="R25" s="62"/>
      <c r="S25" s="141"/>
      <c r="T25" s="142"/>
      <c r="U25" s="143"/>
      <c r="V25" s="55"/>
      <c r="W25" s="145"/>
      <c r="X25" s="142"/>
      <c r="Y25" s="143"/>
      <c r="Z25" s="55"/>
      <c r="AA25" s="145"/>
      <c r="AB25" s="142"/>
      <c r="AC25" s="143"/>
      <c r="AD25" s="55"/>
      <c r="AE25" s="145"/>
      <c r="AF25" s="142"/>
      <c r="AG25" s="143"/>
      <c r="AI25">
        <f t="shared" si="0"/>
        <v>0</v>
      </c>
      <c r="AJ25" s="32"/>
      <c r="AK25" s="32">
        <f t="shared" si="1"/>
        <v>0</v>
      </c>
      <c r="AL25">
        <f t="shared" si="2"/>
        <v>0</v>
      </c>
      <c r="AM25">
        <f t="shared" si="6"/>
        <v>0</v>
      </c>
      <c r="AO25">
        <f t="shared" si="3"/>
        <v>0</v>
      </c>
      <c r="AP25">
        <f t="shared" si="7"/>
        <v>0</v>
      </c>
      <c r="AR25">
        <f t="shared" si="4"/>
        <v>0</v>
      </c>
      <c r="AS25">
        <f t="shared" si="8"/>
        <v>0</v>
      </c>
      <c r="AU25">
        <f t="shared" si="5"/>
        <v>0</v>
      </c>
      <c r="AV25">
        <f t="shared" si="9"/>
        <v>0</v>
      </c>
      <c r="AX25">
        <f t="shared" si="10"/>
        <v>0</v>
      </c>
      <c r="AY25">
        <f t="shared" si="11"/>
        <v>0</v>
      </c>
    </row>
    <row r="26" spans="1:51" ht="15.95" customHeight="1" x14ac:dyDescent="0.15">
      <c r="A26" s="120">
        <v>22</v>
      </c>
      <c r="B26" s="123"/>
      <c r="C26" s="351"/>
      <c r="D26" s="131"/>
      <c r="E26" s="132"/>
      <c r="F26" s="133"/>
      <c r="G26" s="134"/>
      <c r="H26" s="135"/>
      <c r="I26" s="136"/>
      <c r="J26" s="135"/>
      <c r="K26" s="137"/>
      <c r="L26" s="137" t="s">
        <v>1</v>
      </c>
      <c r="M26" s="137"/>
      <c r="N26" s="38" t="s">
        <v>262</v>
      </c>
      <c r="O26" s="576"/>
      <c r="P26" s="567"/>
      <c r="Q26" s="147"/>
      <c r="R26" s="62"/>
      <c r="S26" s="141"/>
      <c r="T26" s="142"/>
      <c r="U26" s="143"/>
      <c r="V26" s="55"/>
      <c r="W26" s="145"/>
      <c r="X26" s="142"/>
      <c r="Y26" s="143"/>
      <c r="Z26" s="55"/>
      <c r="AA26" s="145"/>
      <c r="AB26" s="142"/>
      <c r="AC26" s="143"/>
      <c r="AD26" s="55"/>
      <c r="AE26" s="145"/>
      <c r="AF26" s="142"/>
      <c r="AG26" s="143"/>
      <c r="AI26">
        <f t="shared" si="0"/>
        <v>0</v>
      </c>
      <c r="AJ26" s="32"/>
      <c r="AK26" s="32">
        <f t="shared" si="1"/>
        <v>0</v>
      </c>
      <c r="AL26">
        <f t="shared" si="2"/>
        <v>0</v>
      </c>
      <c r="AM26">
        <f t="shared" si="6"/>
        <v>0</v>
      </c>
      <c r="AO26">
        <f t="shared" si="3"/>
        <v>0</v>
      </c>
      <c r="AP26">
        <f t="shared" si="7"/>
        <v>0</v>
      </c>
      <c r="AR26">
        <f t="shared" si="4"/>
        <v>0</v>
      </c>
      <c r="AS26">
        <f t="shared" si="8"/>
        <v>0</v>
      </c>
      <c r="AU26">
        <f t="shared" si="5"/>
        <v>0</v>
      </c>
      <c r="AV26">
        <f t="shared" si="9"/>
        <v>0</v>
      </c>
      <c r="AX26">
        <f t="shared" si="10"/>
        <v>0</v>
      </c>
      <c r="AY26">
        <f t="shared" si="11"/>
        <v>0</v>
      </c>
    </row>
    <row r="27" spans="1:51" ht="15.95" customHeight="1" x14ac:dyDescent="0.15">
      <c r="A27" s="120">
        <v>23</v>
      </c>
      <c r="B27" s="123"/>
      <c r="C27" s="351"/>
      <c r="D27" s="131"/>
      <c r="E27" s="132"/>
      <c r="F27" s="133"/>
      <c r="G27" s="134"/>
      <c r="H27" s="135"/>
      <c r="I27" s="136"/>
      <c r="J27" s="135"/>
      <c r="K27" s="137"/>
      <c r="L27" s="137" t="s">
        <v>1</v>
      </c>
      <c r="M27" s="137"/>
      <c r="N27" s="38" t="s">
        <v>262</v>
      </c>
      <c r="O27" s="576"/>
      <c r="P27" s="567"/>
      <c r="Q27" s="147"/>
      <c r="R27" s="62"/>
      <c r="S27" s="141"/>
      <c r="T27" s="142"/>
      <c r="U27" s="143"/>
      <c r="V27" s="55"/>
      <c r="W27" s="145"/>
      <c r="X27" s="142"/>
      <c r="Y27" s="143"/>
      <c r="Z27" s="55"/>
      <c r="AA27" s="145"/>
      <c r="AB27" s="142"/>
      <c r="AC27" s="143"/>
      <c r="AD27" s="55"/>
      <c r="AE27" s="145"/>
      <c r="AF27" s="142"/>
      <c r="AG27" s="143"/>
      <c r="AI27">
        <f t="shared" si="0"/>
        <v>0</v>
      </c>
      <c r="AJ27" s="32"/>
      <c r="AK27" s="32">
        <f t="shared" si="1"/>
        <v>0</v>
      </c>
      <c r="AL27">
        <f t="shared" si="2"/>
        <v>0</v>
      </c>
      <c r="AM27">
        <f t="shared" si="6"/>
        <v>0</v>
      </c>
      <c r="AO27">
        <f t="shared" si="3"/>
        <v>0</v>
      </c>
      <c r="AP27">
        <f t="shared" si="7"/>
        <v>0</v>
      </c>
      <c r="AR27">
        <f t="shared" si="4"/>
        <v>0</v>
      </c>
      <c r="AS27">
        <f t="shared" si="8"/>
        <v>0</v>
      </c>
      <c r="AU27">
        <f t="shared" si="5"/>
        <v>0</v>
      </c>
      <c r="AV27">
        <f t="shared" si="9"/>
        <v>0</v>
      </c>
      <c r="AX27">
        <f t="shared" si="10"/>
        <v>0</v>
      </c>
      <c r="AY27">
        <f t="shared" si="11"/>
        <v>0</v>
      </c>
    </row>
    <row r="28" spans="1:51" ht="15.95" customHeight="1" x14ac:dyDescent="0.15">
      <c r="A28" s="120">
        <v>24</v>
      </c>
      <c r="B28" s="123"/>
      <c r="C28" s="351"/>
      <c r="D28" s="131"/>
      <c r="E28" s="132"/>
      <c r="F28" s="133"/>
      <c r="G28" s="134"/>
      <c r="H28" s="135"/>
      <c r="I28" s="136"/>
      <c r="J28" s="135"/>
      <c r="K28" s="137"/>
      <c r="L28" s="137" t="s">
        <v>1</v>
      </c>
      <c r="M28" s="137"/>
      <c r="N28" s="38" t="s">
        <v>262</v>
      </c>
      <c r="O28" s="576"/>
      <c r="P28" s="567"/>
      <c r="Q28" s="147"/>
      <c r="R28" s="62"/>
      <c r="S28" s="141"/>
      <c r="T28" s="142"/>
      <c r="U28" s="143"/>
      <c r="V28" s="55"/>
      <c r="W28" s="145"/>
      <c r="X28" s="142"/>
      <c r="Y28" s="143"/>
      <c r="Z28" s="55"/>
      <c r="AA28" s="145"/>
      <c r="AB28" s="142"/>
      <c r="AC28" s="143"/>
      <c r="AD28" s="55"/>
      <c r="AE28" s="145"/>
      <c r="AF28" s="142"/>
      <c r="AG28" s="143"/>
      <c r="AI28">
        <f t="shared" si="0"/>
        <v>0</v>
      </c>
      <c r="AJ28" s="32"/>
      <c r="AK28" s="32">
        <f t="shared" si="1"/>
        <v>0</v>
      </c>
      <c r="AL28">
        <f t="shared" si="2"/>
        <v>0</v>
      </c>
      <c r="AM28">
        <f t="shared" si="6"/>
        <v>0</v>
      </c>
      <c r="AO28">
        <f t="shared" si="3"/>
        <v>0</v>
      </c>
      <c r="AP28">
        <f t="shared" si="7"/>
        <v>0</v>
      </c>
      <c r="AR28">
        <f t="shared" si="4"/>
        <v>0</v>
      </c>
      <c r="AS28">
        <f t="shared" si="8"/>
        <v>0</v>
      </c>
      <c r="AU28">
        <f t="shared" si="5"/>
        <v>0</v>
      </c>
      <c r="AV28">
        <f t="shared" si="9"/>
        <v>0</v>
      </c>
      <c r="AX28">
        <f t="shared" si="10"/>
        <v>0</v>
      </c>
      <c r="AY28">
        <f t="shared" si="11"/>
        <v>0</v>
      </c>
    </row>
    <row r="29" spans="1:51" ht="15.95" customHeight="1" x14ac:dyDescent="0.15">
      <c r="A29" s="119">
        <v>25</v>
      </c>
      <c r="B29" s="283"/>
      <c r="C29" s="352"/>
      <c r="D29" s="285"/>
      <c r="E29" s="286"/>
      <c r="F29" s="287"/>
      <c r="G29" s="288"/>
      <c r="H29" s="289"/>
      <c r="I29" s="290"/>
      <c r="J29" s="289"/>
      <c r="K29" s="291"/>
      <c r="L29" s="291" t="s">
        <v>1</v>
      </c>
      <c r="M29" s="291"/>
      <c r="N29" s="39" t="s">
        <v>262</v>
      </c>
      <c r="O29" s="575"/>
      <c r="P29" s="568"/>
      <c r="Q29" s="307"/>
      <c r="R29" s="61"/>
      <c r="S29" s="299"/>
      <c r="T29" s="310"/>
      <c r="U29" s="301"/>
      <c r="V29" s="54"/>
      <c r="W29" s="305"/>
      <c r="X29" s="310"/>
      <c r="Y29" s="301"/>
      <c r="Z29" s="54"/>
      <c r="AA29" s="305"/>
      <c r="AB29" s="310"/>
      <c r="AC29" s="301"/>
      <c r="AD29" s="54"/>
      <c r="AE29" s="305"/>
      <c r="AF29" s="310"/>
      <c r="AG29" s="301"/>
      <c r="AI29">
        <f t="shared" si="0"/>
        <v>0</v>
      </c>
      <c r="AJ29" s="32"/>
      <c r="AK29" s="32">
        <f t="shared" si="1"/>
        <v>0</v>
      </c>
      <c r="AL29">
        <f t="shared" si="2"/>
        <v>0</v>
      </c>
      <c r="AM29">
        <f t="shared" si="6"/>
        <v>0</v>
      </c>
      <c r="AO29">
        <f t="shared" si="3"/>
        <v>0</v>
      </c>
      <c r="AP29">
        <f t="shared" si="7"/>
        <v>0</v>
      </c>
      <c r="AR29">
        <f t="shared" si="4"/>
        <v>0</v>
      </c>
      <c r="AS29">
        <f t="shared" si="8"/>
        <v>0</v>
      </c>
      <c r="AU29">
        <f t="shared" si="5"/>
        <v>0</v>
      </c>
      <c r="AV29">
        <f t="shared" si="9"/>
        <v>0</v>
      </c>
      <c r="AX29">
        <f t="shared" si="10"/>
        <v>0</v>
      </c>
      <c r="AY29">
        <f t="shared" si="11"/>
        <v>0</v>
      </c>
    </row>
    <row r="30" spans="1:51" ht="15.95" customHeight="1" x14ac:dyDescent="0.15">
      <c r="A30" s="120">
        <v>26</v>
      </c>
      <c r="B30" s="123"/>
      <c r="C30" s="351"/>
      <c r="D30" s="131"/>
      <c r="E30" s="132"/>
      <c r="F30" s="133"/>
      <c r="G30" s="134"/>
      <c r="H30" s="135"/>
      <c r="I30" s="136"/>
      <c r="J30" s="135"/>
      <c r="K30" s="137"/>
      <c r="L30" s="137" t="s">
        <v>1</v>
      </c>
      <c r="M30" s="137"/>
      <c r="N30" s="38" t="s">
        <v>262</v>
      </c>
      <c r="O30" s="576"/>
      <c r="P30" s="567"/>
      <c r="Q30" s="147"/>
      <c r="R30" s="62"/>
      <c r="S30" s="141"/>
      <c r="T30" s="142"/>
      <c r="U30" s="143"/>
      <c r="V30" s="55"/>
      <c r="W30" s="145"/>
      <c r="X30" s="142"/>
      <c r="Y30" s="143"/>
      <c r="Z30" s="55"/>
      <c r="AA30" s="145"/>
      <c r="AB30" s="142"/>
      <c r="AC30" s="143"/>
      <c r="AD30" s="55"/>
      <c r="AE30" s="145"/>
      <c r="AF30" s="142"/>
      <c r="AG30" s="143"/>
      <c r="AI30">
        <f t="shared" si="0"/>
        <v>0</v>
      </c>
      <c r="AJ30" s="32"/>
      <c r="AK30" s="32">
        <f t="shared" si="1"/>
        <v>0</v>
      </c>
      <c r="AL30">
        <f t="shared" si="2"/>
        <v>0</v>
      </c>
      <c r="AM30">
        <f t="shared" si="6"/>
        <v>0</v>
      </c>
      <c r="AO30">
        <f t="shared" si="3"/>
        <v>0</v>
      </c>
      <c r="AP30">
        <f t="shared" si="7"/>
        <v>0</v>
      </c>
      <c r="AR30">
        <f t="shared" si="4"/>
        <v>0</v>
      </c>
      <c r="AS30">
        <f t="shared" si="8"/>
        <v>0</v>
      </c>
      <c r="AU30">
        <f t="shared" si="5"/>
        <v>0</v>
      </c>
      <c r="AV30">
        <f t="shared" si="9"/>
        <v>0</v>
      </c>
      <c r="AX30">
        <f t="shared" si="10"/>
        <v>0</v>
      </c>
      <c r="AY30">
        <f t="shared" si="11"/>
        <v>0</v>
      </c>
    </row>
    <row r="31" spans="1:51" ht="15.95" customHeight="1" x14ac:dyDescent="0.15">
      <c r="A31" s="120">
        <v>27</v>
      </c>
      <c r="B31" s="123"/>
      <c r="C31" s="351"/>
      <c r="D31" s="131"/>
      <c r="E31" s="132"/>
      <c r="F31" s="133"/>
      <c r="G31" s="134"/>
      <c r="H31" s="135"/>
      <c r="I31" s="136"/>
      <c r="J31" s="135"/>
      <c r="K31" s="137"/>
      <c r="L31" s="137" t="s">
        <v>1</v>
      </c>
      <c r="M31" s="137"/>
      <c r="N31" s="38" t="s">
        <v>262</v>
      </c>
      <c r="O31" s="576"/>
      <c r="P31" s="567"/>
      <c r="Q31" s="147"/>
      <c r="R31" s="62"/>
      <c r="S31" s="141"/>
      <c r="T31" s="142"/>
      <c r="U31" s="143"/>
      <c r="V31" s="55"/>
      <c r="W31" s="145"/>
      <c r="X31" s="142"/>
      <c r="Y31" s="143"/>
      <c r="Z31" s="55"/>
      <c r="AA31" s="145"/>
      <c r="AB31" s="142"/>
      <c r="AC31" s="143"/>
      <c r="AD31" s="55"/>
      <c r="AE31" s="145"/>
      <c r="AF31" s="142"/>
      <c r="AG31" s="143"/>
      <c r="AI31">
        <f t="shared" si="0"/>
        <v>0</v>
      </c>
      <c r="AJ31" s="32"/>
      <c r="AK31" s="32">
        <f t="shared" si="1"/>
        <v>0</v>
      </c>
      <c r="AL31">
        <f t="shared" si="2"/>
        <v>0</v>
      </c>
      <c r="AM31">
        <f t="shared" si="6"/>
        <v>0</v>
      </c>
      <c r="AO31">
        <f t="shared" si="3"/>
        <v>0</v>
      </c>
      <c r="AP31">
        <f t="shared" si="7"/>
        <v>0</v>
      </c>
      <c r="AR31">
        <f t="shared" si="4"/>
        <v>0</v>
      </c>
      <c r="AS31">
        <f t="shared" si="8"/>
        <v>0</v>
      </c>
      <c r="AU31">
        <f t="shared" si="5"/>
        <v>0</v>
      </c>
      <c r="AV31">
        <f t="shared" si="9"/>
        <v>0</v>
      </c>
      <c r="AX31">
        <f t="shared" si="10"/>
        <v>0</v>
      </c>
      <c r="AY31">
        <f t="shared" si="11"/>
        <v>0</v>
      </c>
    </row>
    <row r="32" spans="1:51" ht="15.95" customHeight="1" x14ac:dyDescent="0.15">
      <c r="A32" s="120">
        <v>28</v>
      </c>
      <c r="B32" s="123"/>
      <c r="C32" s="351"/>
      <c r="D32" s="131"/>
      <c r="E32" s="132"/>
      <c r="F32" s="133"/>
      <c r="G32" s="134"/>
      <c r="H32" s="135"/>
      <c r="I32" s="136"/>
      <c r="J32" s="135"/>
      <c r="K32" s="137"/>
      <c r="L32" s="137" t="s">
        <v>1</v>
      </c>
      <c r="M32" s="137"/>
      <c r="N32" s="38" t="s">
        <v>262</v>
      </c>
      <c r="O32" s="576"/>
      <c r="P32" s="567"/>
      <c r="Q32" s="147"/>
      <c r="R32" s="62"/>
      <c r="S32" s="141"/>
      <c r="T32" s="142"/>
      <c r="U32" s="143"/>
      <c r="V32" s="55"/>
      <c r="W32" s="145"/>
      <c r="X32" s="142"/>
      <c r="Y32" s="143"/>
      <c r="Z32" s="55"/>
      <c r="AA32" s="145"/>
      <c r="AB32" s="142"/>
      <c r="AC32" s="143"/>
      <c r="AD32" s="55"/>
      <c r="AE32" s="145"/>
      <c r="AF32" s="142"/>
      <c r="AG32" s="143"/>
      <c r="AI32">
        <f t="shared" si="0"/>
        <v>0</v>
      </c>
      <c r="AJ32" s="32"/>
      <c r="AK32" s="32">
        <f t="shared" si="1"/>
        <v>0</v>
      </c>
      <c r="AL32">
        <f t="shared" si="2"/>
        <v>0</v>
      </c>
      <c r="AM32">
        <f t="shared" si="6"/>
        <v>0</v>
      </c>
      <c r="AO32">
        <f t="shared" si="3"/>
        <v>0</v>
      </c>
      <c r="AP32">
        <f t="shared" si="7"/>
        <v>0</v>
      </c>
      <c r="AR32">
        <f t="shared" si="4"/>
        <v>0</v>
      </c>
      <c r="AS32">
        <f t="shared" si="8"/>
        <v>0</v>
      </c>
      <c r="AU32">
        <f t="shared" si="5"/>
        <v>0</v>
      </c>
      <c r="AV32">
        <f t="shared" si="9"/>
        <v>0</v>
      </c>
      <c r="AX32">
        <f t="shared" si="10"/>
        <v>0</v>
      </c>
      <c r="AY32">
        <f t="shared" si="11"/>
        <v>0</v>
      </c>
    </row>
    <row r="33" spans="1:51" ht="15.95" customHeight="1" x14ac:dyDescent="0.15">
      <c r="A33" s="120">
        <v>29</v>
      </c>
      <c r="B33" s="123"/>
      <c r="C33" s="351"/>
      <c r="D33" s="131"/>
      <c r="E33" s="132"/>
      <c r="F33" s="133"/>
      <c r="G33" s="134"/>
      <c r="H33" s="135"/>
      <c r="I33" s="136"/>
      <c r="J33" s="135"/>
      <c r="K33" s="137"/>
      <c r="L33" s="137" t="s">
        <v>1</v>
      </c>
      <c r="M33" s="137"/>
      <c r="N33" s="38" t="s">
        <v>262</v>
      </c>
      <c r="O33" s="576"/>
      <c r="P33" s="567"/>
      <c r="Q33" s="147"/>
      <c r="R33" s="62"/>
      <c r="S33" s="141"/>
      <c r="T33" s="142"/>
      <c r="U33" s="143"/>
      <c r="V33" s="55"/>
      <c r="W33" s="145"/>
      <c r="X33" s="142"/>
      <c r="Y33" s="143"/>
      <c r="Z33" s="55"/>
      <c r="AA33" s="145"/>
      <c r="AB33" s="142"/>
      <c r="AC33" s="143"/>
      <c r="AD33" s="55"/>
      <c r="AE33" s="145"/>
      <c r="AF33" s="142"/>
      <c r="AG33" s="143"/>
      <c r="AI33">
        <f t="shared" si="0"/>
        <v>0</v>
      </c>
      <c r="AK33" s="32">
        <f t="shared" si="1"/>
        <v>0</v>
      </c>
      <c r="AL33">
        <f t="shared" si="2"/>
        <v>0</v>
      </c>
      <c r="AM33">
        <f t="shared" si="6"/>
        <v>0</v>
      </c>
      <c r="AO33">
        <f t="shared" si="3"/>
        <v>0</v>
      </c>
      <c r="AP33">
        <f t="shared" si="7"/>
        <v>0</v>
      </c>
      <c r="AR33">
        <f t="shared" si="4"/>
        <v>0</v>
      </c>
      <c r="AS33">
        <f t="shared" si="8"/>
        <v>0</v>
      </c>
      <c r="AU33">
        <f t="shared" si="5"/>
        <v>0</v>
      </c>
      <c r="AV33">
        <f t="shared" si="9"/>
        <v>0</v>
      </c>
      <c r="AX33">
        <f t="shared" si="10"/>
        <v>0</v>
      </c>
      <c r="AY33">
        <f t="shared" si="11"/>
        <v>0</v>
      </c>
    </row>
    <row r="34" spans="1:51" ht="15.95" customHeight="1" thickBot="1" x14ac:dyDescent="0.2">
      <c r="A34" s="121">
        <v>30</v>
      </c>
      <c r="B34" s="284"/>
      <c r="C34" s="353"/>
      <c r="D34" s="292"/>
      <c r="E34" s="293"/>
      <c r="F34" s="294"/>
      <c r="G34" s="295"/>
      <c r="H34" s="296"/>
      <c r="I34" s="297"/>
      <c r="J34" s="296"/>
      <c r="K34" s="298"/>
      <c r="L34" s="298" t="s">
        <v>1</v>
      </c>
      <c r="M34" s="298"/>
      <c r="N34" s="40" t="s">
        <v>262</v>
      </c>
      <c r="O34" s="577"/>
      <c r="P34" s="569"/>
      <c r="Q34" s="308"/>
      <c r="R34" s="63"/>
      <c r="S34" s="302"/>
      <c r="T34" s="311"/>
      <c r="U34" s="304"/>
      <c r="V34" s="56"/>
      <c r="W34" s="306"/>
      <c r="X34" s="311"/>
      <c r="Y34" s="304"/>
      <c r="Z34" s="56"/>
      <c r="AA34" s="306"/>
      <c r="AB34" s="311"/>
      <c r="AC34" s="304"/>
      <c r="AD34" s="56"/>
      <c r="AE34" s="306"/>
      <c r="AF34" s="311"/>
      <c r="AG34" s="304"/>
      <c r="AI34">
        <f t="shared" si="0"/>
        <v>0</v>
      </c>
      <c r="AK34" s="32">
        <f t="shared" si="1"/>
        <v>0</v>
      </c>
      <c r="AL34">
        <f t="shared" si="2"/>
        <v>0</v>
      </c>
      <c r="AM34">
        <f t="shared" si="6"/>
        <v>0</v>
      </c>
      <c r="AO34">
        <f t="shared" si="3"/>
        <v>0</v>
      </c>
      <c r="AP34">
        <f t="shared" si="7"/>
        <v>0</v>
      </c>
      <c r="AR34">
        <f t="shared" si="4"/>
        <v>0</v>
      </c>
      <c r="AS34">
        <f t="shared" si="8"/>
        <v>0</v>
      </c>
      <c r="AU34">
        <f t="shared" si="5"/>
        <v>0</v>
      </c>
      <c r="AV34">
        <f t="shared" si="9"/>
        <v>0</v>
      </c>
      <c r="AX34">
        <f t="shared" si="10"/>
        <v>0</v>
      </c>
      <c r="AY34">
        <f t="shared" si="11"/>
        <v>0</v>
      </c>
    </row>
    <row r="35" spans="1:51" ht="15.95" customHeight="1" x14ac:dyDescent="0.15">
      <c r="A35" s="120">
        <v>31</v>
      </c>
      <c r="B35" s="123"/>
      <c r="C35" s="351"/>
      <c r="D35" s="131"/>
      <c r="E35" s="132"/>
      <c r="F35" s="133"/>
      <c r="G35" s="134"/>
      <c r="H35" s="135"/>
      <c r="I35" s="136"/>
      <c r="J35" s="135"/>
      <c r="K35" s="137"/>
      <c r="L35" s="137" t="s">
        <v>1</v>
      </c>
      <c r="M35" s="137"/>
      <c r="N35" s="38" t="s">
        <v>262</v>
      </c>
      <c r="O35" s="576"/>
      <c r="P35" s="567"/>
      <c r="Q35" s="147"/>
      <c r="R35" s="62"/>
      <c r="S35" s="141"/>
      <c r="T35" s="142"/>
      <c r="U35" s="143"/>
      <c r="V35" s="55"/>
      <c r="W35" s="145"/>
      <c r="X35" s="142"/>
      <c r="Y35" s="143"/>
      <c r="Z35" s="55"/>
      <c r="AA35" s="145"/>
      <c r="AB35" s="142"/>
      <c r="AC35" s="143"/>
      <c r="AD35" s="55"/>
      <c r="AE35" s="145"/>
      <c r="AF35" s="142"/>
      <c r="AG35" s="143"/>
      <c r="AI35">
        <f t="shared" si="0"/>
        <v>0</v>
      </c>
      <c r="AK35" s="32">
        <f t="shared" si="1"/>
        <v>0</v>
      </c>
      <c r="AL35">
        <f t="shared" si="2"/>
        <v>0</v>
      </c>
      <c r="AM35">
        <f t="shared" si="6"/>
        <v>0</v>
      </c>
      <c r="AO35">
        <f t="shared" si="3"/>
        <v>0</v>
      </c>
      <c r="AP35">
        <f t="shared" si="7"/>
        <v>0</v>
      </c>
      <c r="AR35">
        <f t="shared" si="4"/>
        <v>0</v>
      </c>
      <c r="AS35">
        <f t="shared" si="8"/>
        <v>0</v>
      </c>
      <c r="AU35">
        <f t="shared" si="5"/>
        <v>0</v>
      </c>
      <c r="AV35">
        <f t="shared" si="9"/>
        <v>0</v>
      </c>
      <c r="AX35">
        <f t="shared" si="10"/>
        <v>0</v>
      </c>
      <c r="AY35">
        <f t="shared" si="11"/>
        <v>0</v>
      </c>
    </row>
    <row r="36" spans="1:51" ht="15.95" customHeight="1" x14ac:dyDescent="0.15">
      <c r="A36" s="120">
        <v>32</v>
      </c>
      <c r="B36" s="123"/>
      <c r="C36" s="351"/>
      <c r="D36" s="131"/>
      <c r="E36" s="132"/>
      <c r="F36" s="133"/>
      <c r="G36" s="134"/>
      <c r="H36" s="135"/>
      <c r="I36" s="136"/>
      <c r="J36" s="135"/>
      <c r="K36" s="137"/>
      <c r="L36" s="137" t="s">
        <v>1</v>
      </c>
      <c r="M36" s="137"/>
      <c r="N36" s="38" t="s">
        <v>262</v>
      </c>
      <c r="O36" s="576"/>
      <c r="P36" s="567"/>
      <c r="Q36" s="147"/>
      <c r="R36" s="62"/>
      <c r="S36" s="141"/>
      <c r="T36" s="142"/>
      <c r="U36" s="143"/>
      <c r="V36" s="55"/>
      <c r="W36" s="145"/>
      <c r="X36" s="142"/>
      <c r="Y36" s="143"/>
      <c r="Z36" s="55"/>
      <c r="AA36" s="145"/>
      <c r="AB36" s="142"/>
      <c r="AC36" s="143"/>
      <c r="AD36" s="55"/>
      <c r="AE36" s="145"/>
      <c r="AF36" s="142"/>
      <c r="AG36" s="143"/>
      <c r="AI36">
        <f t="shared" si="0"/>
        <v>0</v>
      </c>
      <c r="AK36" s="32">
        <f t="shared" si="1"/>
        <v>0</v>
      </c>
      <c r="AL36">
        <f t="shared" si="2"/>
        <v>0</v>
      </c>
      <c r="AM36">
        <f t="shared" si="6"/>
        <v>0</v>
      </c>
      <c r="AO36">
        <f t="shared" si="3"/>
        <v>0</v>
      </c>
      <c r="AP36">
        <f t="shared" si="7"/>
        <v>0</v>
      </c>
      <c r="AR36">
        <f t="shared" si="4"/>
        <v>0</v>
      </c>
      <c r="AS36">
        <f t="shared" si="8"/>
        <v>0</v>
      </c>
      <c r="AU36">
        <f t="shared" si="5"/>
        <v>0</v>
      </c>
      <c r="AV36">
        <f t="shared" si="9"/>
        <v>0</v>
      </c>
      <c r="AX36">
        <f t="shared" si="10"/>
        <v>0</v>
      </c>
      <c r="AY36">
        <f t="shared" si="11"/>
        <v>0</v>
      </c>
    </row>
    <row r="37" spans="1:51" ht="15.95" customHeight="1" x14ac:dyDescent="0.15">
      <c r="A37" s="120">
        <v>33</v>
      </c>
      <c r="B37" s="123"/>
      <c r="C37" s="351"/>
      <c r="D37" s="131"/>
      <c r="E37" s="132"/>
      <c r="F37" s="133"/>
      <c r="G37" s="134"/>
      <c r="H37" s="135"/>
      <c r="I37" s="136"/>
      <c r="J37" s="135"/>
      <c r="K37" s="137"/>
      <c r="L37" s="137" t="s">
        <v>1</v>
      </c>
      <c r="M37" s="137"/>
      <c r="N37" s="38" t="s">
        <v>262</v>
      </c>
      <c r="O37" s="576"/>
      <c r="P37" s="567"/>
      <c r="Q37" s="147"/>
      <c r="R37" s="62"/>
      <c r="S37" s="141"/>
      <c r="T37" s="142"/>
      <c r="U37" s="143"/>
      <c r="V37" s="55"/>
      <c r="W37" s="145"/>
      <c r="X37" s="142"/>
      <c r="Y37" s="143"/>
      <c r="Z37" s="55"/>
      <c r="AA37" s="145"/>
      <c r="AB37" s="142"/>
      <c r="AC37" s="143"/>
      <c r="AD37" s="55"/>
      <c r="AE37" s="145"/>
      <c r="AF37" s="142"/>
      <c r="AG37" s="143"/>
      <c r="AI37">
        <f t="shared" ref="AI37:AI68" si="12">IF(B37="",0,1)</f>
        <v>0</v>
      </c>
      <c r="AK37" s="32">
        <f t="shared" ref="AK37:AK68" si="13">IF(K37="",0,1)</f>
        <v>0</v>
      </c>
      <c r="AL37">
        <f t="shared" ref="AL37:AL68" si="14">IF(S37="",0,1)</f>
        <v>0</v>
      </c>
      <c r="AM37">
        <f t="shared" si="6"/>
        <v>0</v>
      </c>
      <c r="AO37">
        <f t="shared" ref="AO37:AO68" si="15">IF(W37="",0,1)</f>
        <v>0</v>
      </c>
      <c r="AP37">
        <f t="shared" si="7"/>
        <v>0</v>
      </c>
      <c r="AR37">
        <f t="shared" ref="AR37:AR68" si="16">IF(AA37="",0,1)</f>
        <v>0</v>
      </c>
      <c r="AS37">
        <f t="shared" si="8"/>
        <v>0</v>
      </c>
      <c r="AU37">
        <f t="shared" ref="AU37:AU68" si="17">IF(AE37="",0,1)</f>
        <v>0</v>
      </c>
      <c r="AV37">
        <f t="shared" si="9"/>
        <v>0</v>
      </c>
      <c r="AX37">
        <f t="shared" si="10"/>
        <v>0</v>
      </c>
      <c r="AY37">
        <f t="shared" si="11"/>
        <v>0</v>
      </c>
    </row>
    <row r="38" spans="1:51" ht="15.95" customHeight="1" x14ac:dyDescent="0.15">
      <c r="A38" s="120">
        <v>34</v>
      </c>
      <c r="B38" s="123"/>
      <c r="C38" s="351"/>
      <c r="D38" s="131"/>
      <c r="E38" s="132"/>
      <c r="F38" s="133"/>
      <c r="G38" s="134"/>
      <c r="H38" s="135"/>
      <c r="I38" s="136"/>
      <c r="J38" s="135"/>
      <c r="K38" s="137"/>
      <c r="L38" s="137" t="s">
        <v>1</v>
      </c>
      <c r="M38" s="137"/>
      <c r="N38" s="38" t="s">
        <v>262</v>
      </c>
      <c r="O38" s="576"/>
      <c r="P38" s="567"/>
      <c r="Q38" s="147"/>
      <c r="R38" s="62"/>
      <c r="S38" s="141"/>
      <c r="T38" s="142"/>
      <c r="U38" s="143"/>
      <c r="V38" s="55"/>
      <c r="W38" s="145"/>
      <c r="X38" s="142"/>
      <c r="Y38" s="143"/>
      <c r="Z38" s="55"/>
      <c r="AA38" s="145"/>
      <c r="AB38" s="142"/>
      <c r="AC38" s="143"/>
      <c r="AD38" s="55"/>
      <c r="AE38" s="145"/>
      <c r="AF38" s="142"/>
      <c r="AG38" s="143"/>
      <c r="AI38">
        <f t="shared" si="12"/>
        <v>0</v>
      </c>
      <c r="AK38" s="32">
        <f t="shared" si="13"/>
        <v>0</v>
      </c>
      <c r="AL38">
        <f t="shared" si="14"/>
        <v>0</v>
      </c>
      <c r="AM38">
        <f t="shared" si="6"/>
        <v>0</v>
      </c>
      <c r="AO38">
        <f t="shared" si="15"/>
        <v>0</v>
      </c>
      <c r="AP38">
        <f t="shared" si="7"/>
        <v>0</v>
      </c>
      <c r="AR38">
        <f t="shared" si="16"/>
        <v>0</v>
      </c>
      <c r="AS38">
        <f t="shared" si="8"/>
        <v>0</v>
      </c>
      <c r="AU38">
        <f t="shared" si="17"/>
        <v>0</v>
      </c>
      <c r="AV38">
        <f t="shared" si="9"/>
        <v>0</v>
      </c>
      <c r="AX38">
        <f t="shared" si="10"/>
        <v>0</v>
      </c>
      <c r="AY38">
        <f t="shared" si="11"/>
        <v>0</v>
      </c>
    </row>
    <row r="39" spans="1:51" ht="15.95" customHeight="1" x14ac:dyDescent="0.15">
      <c r="A39" s="119">
        <v>35</v>
      </c>
      <c r="B39" s="283"/>
      <c r="C39" s="352"/>
      <c r="D39" s="285"/>
      <c r="E39" s="286"/>
      <c r="F39" s="287"/>
      <c r="G39" s="288"/>
      <c r="H39" s="289"/>
      <c r="I39" s="290"/>
      <c r="J39" s="289"/>
      <c r="K39" s="291"/>
      <c r="L39" s="291" t="s">
        <v>1</v>
      </c>
      <c r="M39" s="291"/>
      <c r="N39" s="39" t="s">
        <v>262</v>
      </c>
      <c r="O39" s="575"/>
      <c r="P39" s="568"/>
      <c r="Q39" s="307"/>
      <c r="R39" s="61"/>
      <c r="S39" s="299"/>
      <c r="T39" s="310"/>
      <c r="U39" s="301"/>
      <c r="V39" s="54"/>
      <c r="W39" s="305"/>
      <c r="X39" s="310"/>
      <c r="Y39" s="301"/>
      <c r="Z39" s="54"/>
      <c r="AA39" s="305"/>
      <c r="AB39" s="310"/>
      <c r="AC39" s="301"/>
      <c r="AD39" s="54"/>
      <c r="AE39" s="305"/>
      <c r="AF39" s="310"/>
      <c r="AG39" s="301"/>
      <c r="AI39">
        <f t="shared" si="12"/>
        <v>0</v>
      </c>
      <c r="AK39" s="32">
        <f t="shared" si="13"/>
        <v>0</v>
      </c>
      <c r="AL39">
        <f t="shared" si="14"/>
        <v>0</v>
      </c>
      <c r="AM39">
        <f t="shared" si="6"/>
        <v>0</v>
      </c>
      <c r="AO39">
        <f t="shared" si="15"/>
        <v>0</v>
      </c>
      <c r="AP39">
        <f t="shared" si="7"/>
        <v>0</v>
      </c>
      <c r="AR39">
        <f t="shared" si="16"/>
        <v>0</v>
      </c>
      <c r="AS39">
        <f t="shared" si="8"/>
        <v>0</v>
      </c>
      <c r="AU39">
        <f t="shared" si="17"/>
        <v>0</v>
      </c>
      <c r="AV39">
        <f t="shared" si="9"/>
        <v>0</v>
      </c>
      <c r="AX39">
        <f t="shared" si="10"/>
        <v>0</v>
      </c>
      <c r="AY39">
        <f t="shared" si="11"/>
        <v>0</v>
      </c>
    </row>
    <row r="40" spans="1:51" ht="15.95" customHeight="1" x14ac:dyDescent="0.15">
      <c r="A40" s="120">
        <v>36</v>
      </c>
      <c r="B40" s="123"/>
      <c r="C40" s="351"/>
      <c r="D40" s="131"/>
      <c r="E40" s="132"/>
      <c r="F40" s="133"/>
      <c r="G40" s="134"/>
      <c r="H40" s="135"/>
      <c r="I40" s="136"/>
      <c r="J40" s="135"/>
      <c r="K40" s="137"/>
      <c r="L40" s="137" t="s">
        <v>1</v>
      </c>
      <c r="M40" s="137"/>
      <c r="N40" s="38" t="s">
        <v>262</v>
      </c>
      <c r="O40" s="576"/>
      <c r="P40" s="567"/>
      <c r="Q40" s="147"/>
      <c r="R40" s="62"/>
      <c r="S40" s="141"/>
      <c r="T40" s="142"/>
      <c r="U40" s="143"/>
      <c r="V40" s="55"/>
      <c r="W40" s="145"/>
      <c r="X40" s="142"/>
      <c r="Y40" s="143"/>
      <c r="Z40" s="55"/>
      <c r="AA40" s="145"/>
      <c r="AB40" s="142"/>
      <c r="AC40" s="143"/>
      <c r="AD40" s="55"/>
      <c r="AE40" s="145"/>
      <c r="AF40" s="142"/>
      <c r="AG40" s="143"/>
      <c r="AI40">
        <f t="shared" si="12"/>
        <v>0</v>
      </c>
      <c r="AK40" s="32">
        <f t="shared" si="13"/>
        <v>0</v>
      </c>
      <c r="AL40">
        <f t="shared" si="14"/>
        <v>0</v>
      </c>
      <c r="AM40">
        <f t="shared" si="6"/>
        <v>0</v>
      </c>
      <c r="AO40">
        <f t="shared" si="15"/>
        <v>0</v>
      </c>
      <c r="AP40">
        <f t="shared" si="7"/>
        <v>0</v>
      </c>
      <c r="AR40">
        <f t="shared" si="16"/>
        <v>0</v>
      </c>
      <c r="AS40">
        <f t="shared" si="8"/>
        <v>0</v>
      </c>
      <c r="AU40">
        <f t="shared" si="17"/>
        <v>0</v>
      </c>
      <c r="AV40">
        <f t="shared" si="9"/>
        <v>0</v>
      </c>
      <c r="AX40">
        <f t="shared" si="10"/>
        <v>0</v>
      </c>
      <c r="AY40">
        <f t="shared" si="11"/>
        <v>0</v>
      </c>
    </row>
    <row r="41" spans="1:51" ht="15.95" customHeight="1" x14ac:dyDescent="0.15">
      <c r="A41" s="120">
        <v>37</v>
      </c>
      <c r="B41" s="123"/>
      <c r="C41" s="351"/>
      <c r="D41" s="131"/>
      <c r="E41" s="132"/>
      <c r="F41" s="133"/>
      <c r="G41" s="134"/>
      <c r="H41" s="135"/>
      <c r="I41" s="136"/>
      <c r="J41" s="135"/>
      <c r="K41" s="137"/>
      <c r="L41" s="137" t="s">
        <v>1</v>
      </c>
      <c r="M41" s="137"/>
      <c r="N41" s="38" t="s">
        <v>262</v>
      </c>
      <c r="O41" s="576"/>
      <c r="P41" s="567"/>
      <c r="Q41" s="147"/>
      <c r="R41" s="62"/>
      <c r="S41" s="141"/>
      <c r="T41" s="142"/>
      <c r="U41" s="143"/>
      <c r="V41" s="55"/>
      <c r="W41" s="145"/>
      <c r="X41" s="142"/>
      <c r="Y41" s="143"/>
      <c r="Z41" s="55"/>
      <c r="AA41" s="145"/>
      <c r="AB41" s="142"/>
      <c r="AC41" s="143"/>
      <c r="AD41" s="55"/>
      <c r="AE41" s="145"/>
      <c r="AF41" s="142"/>
      <c r="AG41" s="143"/>
      <c r="AI41">
        <f t="shared" si="12"/>
        <v>0</v>
      </c>
      <c r="AK41" s="32">
        <f t="shared" si="13"/>
        <v>0</v>
      </c>
      <c r="AL41">
        <f t="shared" si="14"/>
        <v>0</v>
      </c>
      <c r="AM41">
        <f t="shared" si="6"/>
        <v>0</v>
      </c>
      <c r="AO41">
        <f t="shared" si="15"/>
        <v>0</v>
      </c>
      <c r="AP41">
        <f t="shared" si="7"/>
        <v>0</v>
      </c>
      <c r="AR41">
        <f t="shared" si="16"/>
        <v>0</v>
      </c>
      <c r="AS41">
        <f t="shared" si="8"/>
        <v>0</v>
      </c>
      <c r="AU41">
        <f t="shared" si="17"/>
        <v>0</v>
      </c>
      <c r="AV41">
        <f t="shared" si="9"/>
        <v>0</v>
      </c>
      <c r="AX41">
        <f t="shared" si="10"/>
        <v>0</v>
      </c>
      <c r="AY41">
        <f t="shared" si="11"/>
        <v>0</v>
      </c>
    </row>
    <row r="42" spans="1:51" ht="15.95" customHeight="1" x14ac:dyDescent="0.15">
      <c r="A42" s="120">
        <v>38</v>
      </c>
      <c r="B42" s="123"/>
      <c r="C42" s="351"/>
      <c r="D42" s="131"/>
      <c r="E42" s="132"/>
      <c r="F42" s="133"/>
      <c r="G42" s="134"/>
      <c r="H42" s="135"/>
      <c r="I42" s="136"/>
      <c r="J42" s="135"/>
      <c r="K42" s="137"/>
      <c r="L42" s="137" t="s">
        <v>1</v>
      </c>
      <c r="M42" s="137"/>
      <c r="N42" s="38" t="s">
        <v>262</v>
      </c>
      <c r="O42" s="576"/>
      <c r="P42" s="567"/>
      <c r="Q42" s="147"/>
      <c r="R42" s="62"/>
      <c r="S42" s="141"/>
      <c r="T42" s="142"/>
      <c r="U42" s="143"/>
      <c r="V42" s="55"/>
      <c r="W42" s="145"/>
      <c r="X42" s="142"/>
      <c r="Y42" s="143"/>
      <c r="Z42" s="55"/>
      <c r="AA42" s="145"/>
      <c r="AB42" s="142"/>
      <c r="AC42" s="143"/>
      <c r="AD42" s="55"/>
      <c r="AE42" s="145"/>
      <c r="AF42" s="142"/>
      <c r="AG42" s="143"/>
      <c r="AI42">
        <f t="shared" si="12"/>
        <v>0</v>
      </c>
      <c r="AK42" s="32">
        <f t="shared" si="13"/>
        <v>0</v>
      </c>
      <c r="AL42">
        <f t="shared" si="14"/>
        <v>0</v>
      </c>
      <c r="AM42">
        <f t="shared" si="6"/>
        <v>0</v>
      </c>
      <c r="AO42">
        <f t="shared" si="15"/>
        <v>0</v>
      </c>
      <c r="AP42">
        <f t="shared" si="7"/>
        <v>0</v>
      </c>
      <c r="AR42">
        <f t="shared" si="16"/>
        <v>0</v>
      </c>
      <c r="AS42">
        <f t="shared" si="8"/>
        <v>0</v>
      </c>
      <c r="AU42">
        <f t="shared" si="17"/>
        <v>0</v>
      </c>
      <c r="AV42">
        <f t="shared" si="9"/>
        <v>0</v>
      </c>
      <c r="AX42">
        <f t="shared" si="10"/>
        <v>0</v>
      </c>
      <c r="AY42">
        <f t="shared" si="11"/>
        <v>0</v>
      </c>
    </row>
    <row r="43" spans="1:51" ht="15.95" customHeight="1" x14ac:dyDescent="0.15">
      <c r="A43" s="120">
        <v>39</v>
      </c>
      <c r="B43" s="123"/>
      <c r="C43" s="351"/>
      <c r="D43" s="131"/>
      <c r="E43" s="132"/>
      <c r="F43" s="133"/>
      <c r="G43" s="134"/>
      <c r="H43" s="135"/>
      <c r="I43" s="136"/>
      <c r="J43" s="135"/>
      <c r="K43" s="137"/>
      <c r="L43" s="137" t="s">
        <v>1</v>
      </c>
      <c r="M43" s="137"/>
      <c r="N43" s="38" t="s">
        <v>262</v>
      </c>
      <c r="O43" s="576"/>
      <c r="P43" s="567"/>
      <c r="Q43" s="147"/>
      <c r="R43" s="62"/>
      <c r="S43" s="141"/>
      <c r="T43" s="142"/>
      <c r="U43" s="143"/>
      <c r="V43" s="55"/>
      <c r="W43" s="145"/>
      <c r="X43" s="142"/>
      <c r="Y43" s="143"/>
      <c r="Z43" s="55"/>
      <c r="AA43" s="145"/>
      <c r="AB43" s="142"/>
      <c r="AC43" s="143"/>
      <c r="AD43" s="55"/>
      <c r="AE43" s="145"/>
      <c r="AF43" s="142"/>
      <c r="AG43" s="143"/>
      <c r="AI43">
        <f t="shared" si="12"/>
        <v>0</v>
      </c>
      <c r="AK43" s="32">
        <f t="shared" si="13"/>
        <v>0</v>
      </c>
      <c r="AL43">
        <f t="shared" si="14"/>
        <v>0</v>
      </c>
      <c r="AM43">
        <f t="shared" si="6"/>
        <v>0</v>
      </c>
      <c r="AO43">
        <f t="shared" si="15"/>
        <v>0</v>
      </c>
      <c r="AP43">
        <f t="shared" si="7"/>
        <v>0</v>
      </c>
      <c r="AR43">
        <f t="shared" si="16"/>
        <v>0</v>
      </c>
      <c r="AS43">
        <f t="shared" si="8"/>
        <v>0</v>
      </c>
      <c r="AU43">
        <f t="shared" si="17"/>
        <v>0</v>
      </c>
      <c r="AV43">
        <f t="shared" si="9"/>
        <v>0</v>
      </c>
      <c r="AX43">
        <f t="shared" si="10"/>
        <v>0</v>
      </c>
      <c r="AY43">
        <f t="shared" si="11"/>
        <v>0</v>
      </c>
    </row>
    <row r="44" spans="1:51" ht="15.95" customHeight="1" thickBot="1" x14ac:dyDescent="0.2">
      <c r="A44" s="121">
        <v>40</v>
      </c>
      <c r="B44" s="284"/>
      <c r="C44" s="353"/>
      <c r="D44" s="292"/>
      <c r="E44" s="293"/>
      <c r="F44" s="294"/>
      <c r="G44" s="295"/>
      <c r="H44" s="296"/>
      <c r="I44" s="297"/>
      <c r="J44" s="296"/>
      <c r="K44" s="298"/>
      <c r="L44" s="298" t="s">
        <v>1</v>
      </c>
      <c r="M44" s="298"/>
      <c r="N44" s="40" t="s">
        <v>262</v>
      </c>
      <c r="O44" s="577"/>
      <c r="P44" s="569"/>
      <c r="Q44" s="308"/>
      <c r="R44" s="63"/>
      <c r="S44" s="302"/>
      <c r="T44" s="311"/>
      <c r="U44" s="304"/>
      <c r="V44" s="56"/>
      <c r="W44" s="306"/>
      <c r="X44" s="311"/>
      <c r="Y44" s="304"/>
      <c r="Z44" s="56"/>
      <c r="AA44" s="306"/>
      <c r="AB44" s="311"/>
      <c r="AC44" s="304"/>
      <c r="AD44" s="56"/>
      <c r="AE44" s="306"/>
      <c r="AF44" s="311"/>
      <c r="AG44" s="304"/>
      <c r="AI44">
        <f t="shared" si="12"/>
        <v>0</v>
      </c>
      <c r="AK44" s="32">
        <f t="shared" si="13"/>
        <v>0</v>
      </c>
      <c r="AL44">
        <f t="shared" si="14"/>
        <v>0</v>
      </c>
      <c r="AM44">
        <f t="shared" si="6"/>
        <v>0</v>
      </c>
      <c r="AO44">
        <f t="shared" si="15"/>
        <v>0</v>
      </c>
      <c r="AP44">
        <f t="shared" si="7"/>
        <v>0</v>
      </c>
      <c r="AR44">
        <f t="shared" si="16"/>
        <v>0</v>
      </c>
      <c r="AS44">
        <f t="shared" si="8"/>
        <v>0</v>
      </c>
      <c r="AU44">
        <f t="shared" si="17"/>
        <v>0</v>
      </c>
      <c r="AV44">
        <f t="shared" si="9"/>
        <v>0</v>
      </c>
      <c r="AX44">
        <f t="shared" si="10"/>
        <v>0</v>
      </c>
      <c r="AY44">
        <f t="shared" si="11"/>
        <v>0</v>
      </c>
    </row>
    <row r="45" spans="1:51" ht="15.95" customHeight="1" x14ac:dyDescent="0.15">
      <c r="A45" s="120">
        <v>41</v>
      </c>
      <c r="B45" s="123"/>
      <c r="C45" s="351"/>
      <c r="D45" s="131"/>
      <c r="E45" s="132"/>
      <c r="F45" s="133"/>
      <c r="G45" s="134"/>
      <c r="H45" s="135"/>
      <c r="I45" s="136"/>
      <c r="J45" s="135"/>
      <c r="K45" s="137"/>
      <c r="L45" s="137" t="s">
        <v>1</v>
      </c>
      <c r="M45" s="137"/>
      <c r="N45" s="38" t="s">
        <v>262</v>
      </c>
      <c r="O45" s="576"/>
      <c r="P45" s="567"/>
      <c r="Q45" s="147"/>
      <c r="R45" s="62"/>
      <c r="S45" s="141"/>
      <c r="T45" s="142"/>
      <c r="U45" s="143"/>
      <c r="V45" s="55"/>
      <c r="W45" s="145"/>
      <c r="X45" s="142"/>
      <c r="Y45" s="143"/>
      <c r="Z45" s="55"/>
      <c r="AA45" s="145"/>
      <c r="AB45" s="142"/>
      <c r="AC45" s="143"/>
      <c r="AD45" s="55"/>
      <c r="AE45" s="145"/>
      <c r="AF45" s="142"/>
      <c r="AG45" s="143"/>
      <c r="AI45">
        <f t="shared" si="12"/>
        <v>0</v>
      </c>
      <c r="AK45" s="32">
        <f t="shared" si="13"/>
        <v>0</v>
      </c>
      <c r="AL45">
        <f t="shared" si="14"/>
        <v>0</v>
      </c>
      <c r="AM45">
        <f t="shared" si="6"/>
        <v>0</v>
      </c>
      <c r="AO45">
        <f t="shared" si="15"/>
        <v>0</v>
      </c>
      <c r="AP45">
        <f t="shared" si="7"/>
        <v>0</v>
      </c>
      <c r="AR45">
        <f t="shared" si="16"/>
        <v>0</v>
      </c>
      <c r="AS45">
        <f t="shared" si="8"/>
        <v>0</v>
      </c>
      <c r="AU45">
        <f t="shared" si="17"/>
        <v>0</v>
      </c>
      <c r="AV45">
        <f t="shared" si="9"/>
        <v>0</v>
      </c>
      <c r="AX45">
        <f t="shared" si="10"/>
        <v>0</v>
      </c>
      <c r="AY45">
        <f t="shared" si="11"/>
        <v>0</v>
      </c>
    </row>
    <row r="46" spans="1:51" ht="15.95" customHeight="1" x14ac:dyDescent="0.15">
      <c r="A46" s="120">
        <v>42</v>
      </c>
      <c r="B46" s="123"/>
      <c r="C46" s="351"/>
      <c r="D46" s="131"/>
      <c r="E46" s="132"/>
      <c r="F46" s="133"/>
      <c r="G46" s="134"/>
      <c r="H46" s="135"/>
      <c r="I46" s="136"/>
      <c r="J46" s="135"/>
      <c r="K46" s="137"/>
      <c r="L46" s="137" t="s">
        <v>1</v>
      </c>
      <c r="M46" s="137"/>
      <c r="N46" s="38" t="s">
        <v>262</v>
      </c>
      <c r="O46" s="576"/>
      <c r="P46" s="567"/>
      <c r="Q46" s="147"/>
      <c r="R46" s="62"/>
      <c r="S46" s="141"/>
      <c r="T46" s="142"/>
      <c r="U46" s="143"/>
      <c r="V46" s="55"/>
      <c r="W46" s="145"/>
      <c r="X46" s="142"/>
      <c r="Y46" s="143"/>
      <c r="Z46" s="55"/>
      <c r="AA46" s="145"/>
      <c r="AB46" s="142"/>
      <c r="AC46" s="143"/>
      <c r="AD46" s="55"/>
      <c r="AE46" s="145"/>
      <c r="AF46" s="142"/>
      <c r="AG46" s="143"/>
      <c r="AI46">
        <f t="shared" si="12"/>
        <v>0</v>
      </c>
      <c r="AK46" s="32">
        <f t="shared" si="13"/>
        <v>0</v>
      </c>
      <c r="AL46">
        <f t="shared" si="14"/>
        <v>0</v>
      </c>
      <c r="AM46">
        <f t="shared" si="6"/>
        <v>0</v>
      </c>
      <c r="AO46">
        <f t="shared" si="15"/>
        <v>0</v>
      </c>
      <c r="AP46">
        <f t="shared" si="7"/>
        <v>0</v>
      </c>
      <c r="AR46">
        <f t="shared" si="16"/>
        <v>0</v>
      </c>
      <c r="AS46">
        <f t="shared" si="8"/>
        <v>0</v>
      </c>
      <c r="AU46">
        <f t="shared" si="17"/>
        <v>0</v>
      </c>
      <c r="AV46">
        <f t="shared" si="9"/>
        <v>0</v>
      </c>
      <c r="AX46">
        <f t="shared" si="10"/>
        <v>0</v>
      </c>
      <c r="AY46">
        <f t="shared" si="11"/>
        <v>0</v>
      </c>
    </row>
    <row r="47" spans="1:51" ht="15.95" customHeight="1" x14ac:dyDescent="0.15">
      <c r="A47" s="120">
        <v>43</v>
      </c>
      <c r="B47" s="123"/>
      <c r="C47" s="351"/>
      <c r="D47" s="131"/>
      <c r="E47" s="132"/>
      <c r="F47" s="133"/>
      <c r="G47" s="134"/>
      <c r="H47" s="135"/>
      <c r="I47" s="136"/>
      <c r="J47" s="135"/>
      <c r="K47" s="137"/>
      <c r="L47" s="137" t="s">
        <v>1</v>
      </c>
      <c r="M47" s="137"/>
      <c r="N47" s="38" t="s">
        <v>262</v>
      </c>
      <c r="O47" s="576"/>
      <c r="P47" s="567"/>
      <c r="Q47" s="147"/>
      <c r="R47" s="62"/>
      <c r="S47" s="141"/>
      <c r="T47" s="142"/>
      <c r="U47" s="143"/>
      <c r="V47" s="55"/>
      <c r="W47" s="145"/>
      <c r="X47" s="142"/>
      <c r="Y47" s="143"/>
      <c r="Z47" s="55"/>
      <c r="AA47" s="145"/>
      <c r="AB47" s="142"/>
      <c r="AC47" s="143"/>
      <c r="AD47" s="55"/>
      <c r="AE47" s="145"/>
      <c r="AF47" s="142"/>
      <c r="AG47" s="143"/>
      <c r="AI47">
        <f t="shared" si="12"/>
        <v>0</v>
      </c>
      <c r="AK47" s="32">
        <f t="shared" si="13"/>
        <v>0</v>
      </c>
      <c r="AL47">
        <f t="shared" si="14"/>
        <v>0</v>
      </c>
      <c r="AM47">
        <f t="shared" si="6"/>
        <v>0</v>
      </c>
      <c r="AO47">
        <f t="shared" si="15"/>
        <v>0</v>
      </c>
      <c r="AP47">
        <f t="shared" si="7"/>
        <v>0</v>
      </c>
      <c r="AR47">
        <f t="shared" si="16"/>
        <v>0</v>
      </c>
      <c r="AS47">
        <f t="shared" si="8"/>
        <v>0</v>
      </c>
      <c r="AU47">
        <f t="shared" si="17"/>
        <v>0</v>
      </c>
      <c r="AV47">
        <f t="shared" si="9"/>
        <v>0</v>
      </c>
      <c r="AX47">
        <f t="shared" si="10"/>
        <v>0</v>
      </c>
      <c r="AY47">
        <f t="shared" si="11"/>
        <v>0</v>
      </c>
    </row>
    <row r="48" spans="1:51" ht="15.95" customHeight="1" x14ac:dyDescent="0.15">
      <c r="A48" s="120">
        <v>44</v>
      </c>
      <c r="B48" s="123"/>
      <c r="C48" s="351"/>
      <c r="D48" s="131"/>
      <c r="E48" s="132"/>
      <c r="F48" s="133"/>
      <c r="G48" s="134"/>
      <c r="H48" s="135"/>
      <c r="I48" s="136"/>
      <c r="J48" s="135"/>
      <c r="K48" s="137"/>
      <c r="L48" s="137" t="s">
        <v>1</v>
      </c>
      <c r="M48" s="137"/>
      <c r="N48" s="38" t="s">
        <v>262</v>
      </c>
      <c r="O48" s="576"/>
      <c r="P48" s="567"/>
      <c r="Q48" s="147"/>
      <c r="R48" s="62"/>
      <c r="S48" s="141"/>
      <c r="T48" s="142"/>
      <c r="U48" s="143"/>
      <c r="V48" s="55"/>
      <c r="W48" s="145"/>
      <c r="X48" s="142"/>
      <c r="Y48" s="143"/>
      <c r="Z48" s="55"/>
      <c r="AA48" s="145"/>
      <c r="AB48" s="142"/>
      <c r="AC48" s="143"/>
      <c r="AD48" s="55"/>
      <c r="AE48" s="145"/>
      <c r="AF48" s="142"/>
      <c r="AG48" s="143"/>
      <c r="AI48">
        <f t="shared" si="12"/>
        <v>0</v>
      </c>
      <c r="AK48" s="32">
        <f t="shared" si="13"/>
        <v>0</v>
      </c>
      <c r="AL48">
        <f t="shared" si="14"/>
        <v>0</v>
      </c>
      <c r="AM48">
        <f t="shared" si="6"/>
        <v>0</v>
      </c>
      <c r="AO48">
        <f t="shared" si="15"/>
        <v>0</v>
      </c>
      <c r="AP48">
        <f t="shared" si="7"/>
        <v>0</v>
      </c>
      <c r="AR48">
        <f t="shared" si="16"/>
        <v>0</v>
      </c>
      <c r="AS48">
        <f t="shared" si="8"/>
        <v>0</v>
      </c>
      <c r="AU48">
        <f t="shared" si="17"/>
        <v>0</v>
      </c>
      <c r="AV48">
        <f t="shared" si="9"/>
        <v>0</v>
      </c>
      <c r="AX48">
        <f t="shared" si="10"/>
        <v>0</v>
      </c>
      <c r="AY48">
        <f t="shared" si="11"/>
        <v>0</v>
      </c>
    </row>
    <row r="49" spans="1:51" ht="15.95" customHeight="1" x14ac:dyDescent="0.15">
      <c r="A49" s="119">
        <v>45</v>
      </c>
      <c r="B49" s="283"/>
      <c r="C49" s="352"/>
      <c r="D49" s="285"/>
      <c r="E49" s="286"/>
      <c r="F49" s="287"/>
      <c r="G49" s="288"/>
      <c r="H49" s="289"/>
      <c r="I49" s="290"/>
      <c r="J49" s="289"/>
      <c r="K49" s="291"/>
      <c r="L49" s="291" t="s">
        <v>1</v>
      </c>
      <c r="M49" s="291"/>
      <c r="N49" s="39" t="s">
        <v>262</v>
      </c>
      <c r="O49" s="575"/>
      <c r="P49" s="568"/>
      <c r="Q49" s="307"/>
      <c r="R49" s="61"/>
      <c r="S49" s="299"/>
      <c r="T49" s="310"/>
      <c r="U49" s="301"/>
      <c r="V49" s="54"/>
      <c r="W49" s="305"/>
      <c r="X49" s="310"/>
      <c r="Y49" s="301"/>
      <c r="Z49" s="54"/>
      <c r="AA49" s="305"/>
      <c r="AB49" s="310"/>
      <c r="AC49" s="301"/>
      <c r="AD49" s="54"/>
      <c r="AE49" s="305"/>
      <c r="AF49" s="310"/>
      <c r="AG49" s="301"/>
      <c r="AI49">
        <f t="shared" si="12"/>
        <v>0</v>
      </c>
      <c r="AK49" s="32">
        <f t="shared" si="13"/>
        <v>0</v>
      </c>
      <c r="AL49">
        <f t="shared" si="14"/>
        <v>0</v>
      </c>
      <c r="AM49">
        <f t="shared" si="6"/>
        <v>0</v>
      </c>
      <c r="AO49">
        <f t="shared" si="15"/>
        <v>0</v>
      </c>
      <c r="AP49">
        <f t="shared" si="7"/>
        <v>0</v>
      </c>
      <c r="AR49">
        <f t="shared" si="16"/>
        <v>0</v>
      </c>
      <c r="AS49">
        <f t="shared" si="8"/>
        <v>0</v>
      </c>
      <c r="AU49">
        <f t="shared" si="17"/>
        <v>0</v>
      </c>
      <c r="AV49">
        <f t="shared" si="9"/>
        <v>0</v>
      </c>
      <c r="AX49">
        <f t="shared" si="10"/>
        <v>0</v>
      </c>
      <c r="AY49">
        <f t="shared" si="11"/>
        <v>0</v>
      </c>
    </row>
    <row r="50" spans="1:51" ht="15.95" customHeight="1" x14ac:dyDescent="0.15">
      <c r="A50" s="120">
        <v>46</v>
      </c>
      <c r="B50" s="123"/>
      <c r="C50" s="351"/>
      <c r="D50" s="131"/>
      <c r="E50" s="132"/>
      <c r="F50" s="133"/>
      <c r="G50" s="134"/>
      <c r="H50" s="135"/>
      <c r="I50" s="136"/>
      <c r="J50" s="135"/>
      <c r="K50" s="137"/>
      <c r="L50" s="137" t="s">
        <v>1</v>
      </c>
      <c r="M50" s="137"/>
      <c r="N50" s="38" t="s">
        <v>262</v>
      </c>
      <c r="O50" s="576"/>
      <c r="P50" s="567"/>
      <c r="Q50" s="147"/>
      <c r="R50" s="62"/>
      <c r="S50" s="141"/>
      <c r="T50" s="142"/>
      <c r="U50" s="143"/>
      <c r="V50" s="55"/>
      <c r="W50" s="145"/>
      <c r="X50" s="142"/>
      <c r="Y50" s="143"/>
      <c r="Z50" s="55"/>
      <c r="AA50" s="145"/>
      <c r="AB50" s="142"/>
      <c r="AC50" s="143"/>
      <c r="AD50" s="55"/>
      <c r="AE50" s="145"/>
      <c r="AF50" s="142"/>
      <c r="AG50" s="143"/>
      <c r="AI50">
        <f t="shared" si="12"/>
        <v>0</v>
      </c>
      <c r="AK50" s="32">
        <f t="shared" si="13"/>
        <v>0</v>
      </c>
      <c r="AL50">
        <f t="shared" si="14"/>
        <v>0</v>
      </c>
      <c r="AM50">
        <f t="shared" si="6"/>
        <v>0</v>
      </c>
      <c r="AO50">
        <f t="shared" si="15"/>
        <v>0</v>
      </c>
      <c r="AP50">
        <f t="shared" si="7"/>
        <v>0</v>
      </c>
      <c r="AR50">
        <f t="shared" si="16"/>
        <v>0</v>
      </c>
      <c r="AS50">
        <f t="shared" si="8"/>
        <v>0</v>
      </c>
      <c r="AU50">
        <f t="shared" si="17"/>
        <v>0</v>
      </c>
      <c r="AV50">
        <f t="shared" si="9"/>
        <v>0</v>
      </c>
      <c r="AX50">
        <f t="shared" si="10"/>
        <v>0</v>
      </c>
      <c r="AY50">
        <f t="shared" si="11"/>
        <v>0</v>
      </c>
    </row>
    <row r="51" spans="1:51" ht="15.95" customHeight="1" x14ac:dyDescent="0.15">
      <c r="A51" s="120">
        <v>47</v>
      </c>
      <c r="B51" s="123"/>
      <c r="C51" s="351"/>
      <c r="D51" s="131"/>
      <c r="E51" s="132"/>
      <c r="F51" s="133"/>
      <c r="G51" s="134"/>
      <c r="H51" s="135"/>
      <c r="I51" s="136"/>
      <c r="J51" s="135"/>
      <c r="K51" s="137"/>
      <c r="L51" s="137" t="s">
        <v>1</v>
      </c>
      <c r="M51" s="137"/>
      <c r="N51" s="38" t="s">
        <v>262</v>
      </c>
      <c r="O51" s="576"/>
      <c r="P51" s="567"/>
      <c r="Q51" s="147"/>
      <c r="R51" s="62"/>
      <c r="S51" s="141"/>
      <c r="T51" s="142"/>
      <c r="U51" s="143"/>
      <c r="V51" s="55"/>
      <c r="W51" s="145"/>
      <c r="X51" s="142"/>
      <c r="Y51" s="143"/>
      <c r="Z51" s="55"/>
      <c r="AA51" s="145"/>
      <c r="AB51" s="142"/>
      <c r="AC51" s="143"/>
      <c r="AD51" s="55"/>
      <c r="AE51" s="145"/>
      <c r="AF51" s="142"/>
      <c r="AG51" s="143"/>
      <c r="AI51">
        <f t="shared" si="12"/>
        <v>0</v>
      </c>
      <c r="AK51" s="32">
        <f t="shared" si="13"/>
        <v>0</v>
      </c>
      <c r="AL51">
        <f t="shared" si="14"/>
        <v>0</v>
      </c>
      <c r="AM51">
        <f t="shared" si="6"/>
        <v>0</v>
      </c>
      <c r="AO51">
        <f t="shared" si="15"/>
        <v>0</v>
      </c>
      <c r="AP51">
        <f t="shared" si="7"/>
        <v>0</v>
      </c>
      <c r="AR51">
        <f t="shared" si="16"/>
        <v>0</v>
      </c>
      <c r="AS51">
        <f t="shared" si="8"/>
        <v>0</v>
      </c>
      <c r="AU51">
        <f t="shared" si="17"/>
        <v>0</v>
      </c>
      <c r="AV51">
        <f t="shared" si="9"/>
        <v>0</v>
      </c>
      <c r="AX51">
        <f t="shared" si="10"/>
        <v>0</v>
      </c>
      <c r="AY51">
        <f t="shared" si="11"/>
        <v>0</v>
      </c>
    </row>
    <row r="52" spans="1:51" ht="15.95" customHeight="1" x14ac:dyDescent="0.15">
      <c r="A52" s="120">
        <v>48</v>
      </c>
      <c r="B52" s="123"/>
      <c r="C52" s="351"/>
      <c r="D52" s="131"/>
      <c r="E52" s="132"/>
      <c r="F52" s="133"/>
      <c r="G52" s="134"/>
      <c r="H52" s="135"/>
      <c r="I52" s="136"/>
      <c r="J52" s="135"/>
      <c r="K52" s="137"/>
      <c r="L52" s="137" t="s">
        <v>1</v>
      </c>
      <c r="M52" s="137"/>
      <c r="N52" s="38" t="s">
        <v>262</v>
      </c>
      <c r="O52" s="576"/>
      <c r="P52" s="567"/>
      <c r="Q52" s="147"/>
      <c r="R52" s="62"/>
      <c r="S52" s="141"/>
      <c r="T52" s="142"/>
      <c r="U52" s="143"/>
      <c r="V52" s="55"/>
      <c r="W52" s="145"/>
      <c r="X52" s="142"/>
      <c r="Y52" s="143"/>
      <c r="Z52" s="55"/>
      <c r="AA52" s="145"/>
      <c r="AB52" s="142"/>
      <c r="AC52" s="143"/>
      <c r="AD52" s="55"/>
      <c r="AE52" s="145"/>
      <c r="AF52" s="142"/>
      <c r="AG52" s="143"/>
      <c r="AI52">
        <f t="shared" si="12"/>
        <v>0</v>
      </c>
      <c r="AK52" s="32">
        <f t="shared" si="13"/>
        <v>0</v>
      </c>
      <c r="AL52">
        <f t="shared" si="14"/>
        <v>0</v>
      </c>
      <c r="AM52">
        <f t="shared" si="6"/>
        <v>0</v>
      </c>
      <c r="AO52">
        <f t="shared" si="15"/>
        <v>0</v>
      </c>
      <c r="AP52">
        <f t="shared" si="7"/>
        <v>0</v>
      </c>
      <c r="AR52">
        <f t="shared" si="16"/>
        <v>0</v>
      </c>
      <c r="AS52">
        <f t="shared" si="8"/>
        <v>0</v>
      </c>
      <c r="AU52">
        <f t="shared" si="17"/>
        <v>0</v>
      </c>
      <c r="AV52">
        <f t="shared" si="9"/>
        <v>0</v>
      </c>
      <c r="AX52">
        <f t="shared" si="10"/>
        <v>0</v>
      </c>
      <c r="AY52">
        <f t="shared" si="11"/>
        <v>0</v>
      </c>
    </row>
    <row r="53" spans="1:51" ht="15.95" customHeight="1" x14ac:dyDescent="0.15">
      <c r="A53" s="120">
        <v>49</v>
      </c>
      <c r="B53" s="123"/>
      <c r="C53" s="351"/>
      <c r="D53" s="131"/>
      <c r="E53" s="132"/>
      <c r="F53" s="133"/>
      <c r="G53" s="134"/>
      <c r="H53" s="135"/>
      <c r="I53" s="136"/>
      <c r="J53" s="135"/>
      <c r="K53" s="137"/>
      <c r="L53" s="137" t="s">
        <v>1</v>
      </c>
      <c r="M53" s="137"/>
      <c r="N53" s="38" t="s">
        <v>262</v>
      </c>
      <c r="O53" s="576"/>
      <c r="P53" s="567"/>
      <c r="Q53" s="147"/>
      <c r="R53" s="62"/>
      <c r="S53" s="141"/>
      <c r="T53" s="142"/>
      <c r="U53" s="143"/>
      <c r="V53" s="55"/>
      <c r="W53" s="145"/>
      <c r="X53" s="142"/>
      <c r="Y53" s="143"/>
      <c r="Z53" s="55"/>
      <c r="AA53" s="145"/>
      <c r="AB53" s="142"/>
      <c r="AC53" s="143"/>
      <c r="AD53" s="55"/>
      <c r="AE53" s="145"/>
      <c r="AF53" s="142"/>
      <c r="AG53" s="143"/>
      <c r="AI53">
        <f t="shared" si="12"/>
        <v>0</v>
      </c>
      <c r="AK53" s="32">
        <f t="shared" si="13"/>
        <v>0</v>
      </c>
      <c r="AL53">
        <f t="shared" si="14"/>
        <v>0</v>
      </c>
      <c r="AM53">
        <f t="shared" si="6"/>
        <v>0</v>
      </c>
      <c r="AO53">
        <f t="shared" si="15"/>
        <v>0</v>
      </c>
      <c r="AP53">
        <f t="shared" si="7"/>
        <v>0</v>
      </c>
      <c r="AR53">
        <f t="shared" si="16"/>
        <v>0</v>
      </c>
      <c r="AS53">
        <f t="shared" si="8"/>
        <v>0</v>
      </c>
      <c r="AU53">
        <f t="shared" si="17"/>
        <v>0</v>
      </c>
      <c r="AV53">
        <f t="shared" si="9"/>
        <v>0</v>
      </c>
      <c r="AX53">
        <f t="shared" si="10"/>
        <v>0</v>
      </c>
      <c r="AY53">
        <f t="shared" si="11"/>
        <v>0</v>
      </c>
    </row>
    <row r="54" spans="1:51" ht="15.95" customHeight="1" thickBot="1" x14ac:dyDescent="0.2">
      <c r="A54" s="121">
        <v>50</v>
      </c>
      <c r="B54" s="284"/>
      <c r="C54" s="353"/>
      <c r="D54" s="292"/>
      <c r="E54" s="293"/>
      <c r="F54" s="294"/>
      <c r="G54" s="295"/>
      <c r="H54" s="296"/>
      <c r="I54" s="297"/>
      <c r="J54" s="296"/>
      <c r="K54" s="298"/>
      <c r="L54" s="298" t="s">
        <v>1</v>
      </c>
      <c r="M54" s="298"/>
      <c r="N54" s="40" t="s">
        <v>262</v>
      </c>
      <c r="O54" s="577"/>
      <c r="P54" s="569"/>
      <c r="Q54" s="308"/>
      <c r="R54" s="63"/>
      <c r="S54" s="302"/>
      <c r="T54" s="311"/>
      <c r="U54" s="304"/>
      <c r="V54" s="56"/>
      <c r="W54" s="306"/>
      <c r="X54" s="311"/>
      <c r="Y54" s="304"/>
      <c r="Z54" s="56"/>
      <c r="AA54" s="306"/>
      <c r="AB54" s="311"/>
      <c r="AC54" s="304"/>
      <c r="AD54" s="56"/>
      <c r="AE54" s="306"/>
      <c r="AF54" s="311"/>
      <c r="AG54" s="304"/>
      <c r="AI54">
        <f t="shared" si="12"/>
        <v>0</v>
      </c>
      <c r="AK54" s="32">
        <f t="shared" si="13"/>
        <v>0</v>
      </c>
      <c r="AL54">
        <f t="shared" si="14"/>
        <v>0</v>
      </c>
      <c r="AM54">
        <f t="shared" si="6"/>
        <v>0</v>
      </c>
      <c r="AO54">
        <f t="shared" si="15"/>
        <v>0</v>
      </c>
      <c r="AP54">
        <f t="shared" si="7"/>
        <v>0</v>
      </c>
      <c r="AR54">
        <f t="shared" si="16"/>
        <v>0</v>
      </c>
      <c r="AS54">
        <f t="shared" si="8"/>
        <v>0</v>
      </c>
      <c r="AU54">
        <f t="shared" si="17"/>
        <v>0</v>
      </c>
      <c r="AV54">
        <f t="shared" si="9"/>
        <v>0</v>
      </c>
      <c r="AX54">
        <f t="shared" si="10"/>
        <v>0</v>
      </c>
      <c r="AY54">
        <f t="shared" si="11"/>
        <v>0</v>
      </c>
    </row>
    <row r="55" spans="1:51" ht="15.95" customHeight="1" x14ac:dyDescent="0.15">
      <c r="A55" s="120">
        <v>51</v>
      </c>
      <c r="B55" s="123"/>
      <c r="C55" s="351"/>
      <c r="D55" s="131"/>
      <c r="E55" s="132"/>
      <c r="F55" s="133"/>
      <c r="G55" s="134"/>
      <c r="H55" s="135"/>
      <c r="I55" s="136"/>
      <c r="J55" s="135"/>
      <c r="K55" s="137"/>
      <c r="L55" s="137" t="s">
        <v>1</v>
      </c>
      <c r="M55" s="137"/>
      <c r="N55" s="38" t="s">
        <v>262</v>
      </c>
      <c r="O55" s="576"/>
      <c r="P55" s="567"/>
      <c r="Q55" s="147"/>
      <c r="R55" s="62"/>
      <c r="S55" s="141"/>
      <c r="T55" s="142"/>
      <c r="U55" s="143"/>
      <c r="V55" s="55"/>
      <c r="W55" s="145"/>
      <c r="X55" s="142"/>
      <c r="Y55" s="143"/>
      <c r="Z55" s="55"/>
      <c r="AA55" s="145"/>
      <c r="AB55" s="142"/>
      <c r="AC55" s="143"/>
      <c r="AD55" s="55"/>
      <c r="AE55" s="145"/>
      <c r="AF55" s="142"/>
      <c r="AG55" s="143"/>
      <c r="AI55">
        <f t="shared" si="12"/>
        <v>0</v>
      </c>
      <c r="AK55" s="32">
        <f t="shared" si="13"/>
        <v>0</v>
      </c>
      <c r="AL55">
        <f t="shared" si="14"/>
        <v>0</v>
      </c>
      <c r="AM55">
        <f t="shared" si="6"/>
        <v>0</v>
      </c>
      <c r="AO55">
        <f t="shared" si="15"/>
        <v>0</v>
      </c>
      <c r="AP55">
        <f t="shared" si="7"/>
        <v>0</v>
      </c>
      <c r="AR55">
        <f t="shared" si="16"/>
        <v>0</v>
      </c>
      <c r="AS55">
        <f t="shared" si="8"/>
        <v>0</v>
      </c>
      <c r="AU55">
        <f t="shared" si="17"/>
        <v>0</v>
      </c>
      <c r="AV55">
        <f t="shared" si="9"/>
        <v>0</v>
      </c>
      <c r="AX55">
        <f t="shared" si="10"/>
        <v>0</v>
      </c>
      <c r="AY55">
        <f t="shared" si="11"/>
        <v>0</v>
      </c>
    </row>
    <row r="56" spans="1:51" ht="15.95" customHeight="1" x14ac:dyDescent="0.15">
      <c r="A56" s="120">
        <v>52</v>
      </c>
      <c r="B56" s="123"/>
      <c r="C56" s="351"/>
      <c r="D56" s="131"/>
      <c r="E56" s="132"/>
      <c r="F56" s="133"/>
      <c r="G56" s="134"/>
      <c r="H56" s="135"/>
      <c r="I56" s="136"/>
      <c r="J56" s="135"/>
      <c r="K56" s="137"/>
      <c r="L56" s="137" t="s">
        <v>1</v>
      </c>
      <c r="M56" s="137"/>
      <c r="N56" s="38" t="s">
        <v>262</v>
      </c>
      <c r="O56" s="576"/>
      <c r="P56" s="567"/>
      <c r="Q56" s="147"/>
      <c r="R56" s="62"/>
      <c r="S56" s="141"/>
      <c r="T56" s="142"/>
      <c r="U56" s="143"/>
      <c r="V56" s="55"/>
      <c r="W56" s="145"/>
      <c r="X56" s="142"/>
      <c r="Y56" s="143"/>
      <c r="Z56" s="55"/>
      <c r="AA56" s="145"/>
      <c r="AB56" s="142"/>
      <c r="AC56" s="143"/>
      <c r="AD56" s="55"/>
      <c r="AE56" s="145"/>
      <c r="AF56" s="142"/>
      <c r="AG56" s="143"/>
      <c r="AI56">
        <f t="shared" si="12"/>
        <v>0</v>
      </c>
      <c r="AK56" s="32">
        <f t="shared" si="13"/>
        <v>0</v>
      </c>
      <c r="AL56">
        <f t="shared" si="14"/>
        <v>0</v>
      </c>
      <c r="AM56">
        <f t="shared" si="6"/>
        <v>0</v>
      </c>
      <c r="AO56">
        <f t="shared" si="15"/>
        <v>0</v>
      </c>
      <c r="AP56">
        <f t="shared" si="7"/>
        <v>0</v>
      </c>
      <c r="AR56">
        <f t="shared" si="16"/>
        <v>0</v>
      </c>
      <c r="AS56">
        <f t="shared" si="8"/>
        <v>0</v>
      </c>
      <c r="AU56">
        <f t="shared" si="17"/>
        <v>0</v>
      </c>
      <c r="AV56">
        <f t="shared" si="9"/>
        <v>0</v>
      </c>
      <c r="AX56">
        <f t="shared" si="10"/>
        <v>0</v>
      </c>
      <c r="AY56">
        <f t="shared" si="11"/>
        <v>0</v>
      </c>
    </row>
    <row r="57" spans="1:51" ht="15.95" customHeight="1" x14ac:dyDescent="0.15">
      <c r="A57" s="120">
        <v>53</v>
      </c>
      <c r="B57" s="123"/>
      <c r="C57" s="351"/>
      <c r="D57" s="131"/>
      <c r="E57" s="132"/>
      <c r="F57" s="133"/>
      <c r="G57" s="134"/>
      <c r="H57" s="135"/>
      <c r="I57" s="136"/>
      <c r="J57" s="135"/>
      <c r="K57" s="137"/>
      <c r="L57" s="137" t="s">
        <v>1</v>
      </c>
      <c r="M57" s="137"/>
      <c r="N57" s="38" t="s">
        <v>262</v>
      </c>
      <c r="O57" s="576"/>
      <c r="P57" s="567"/>
      <c r="Q57" s="147"/>
      <c r="R57" s="62"/>
      <c r="S57" s="141"/>
      <c r="T57" s="142"/>
      <c r="U57" s="143"/>
      <c r="V57" s="55"/>
      <c r="W57" s="145"/>
      <c r="X57" s="142"/>
      <c r="Y57" s="143"/>
      <c r="Z57" s="55"/>
      <c r="AA57" s="145"/>
      <c r="AB57" s="142"/>
      <c r="AC57" s="143"/>
      <c r="AD57" s="55"/>
      <c r="AE57" s="145"/>
      <c r="AF57" s="142"/>
      <c r="AG57" s="143"/>
      <c r="AI57">
        <f t="shared" si="12"/>
        <v>0</v>
      </c>
      <c r="AK57" s="32">
        <f t="shared" si="13"/>
        <v>0</v>
      </c>
      <c r="AL57">
        <f t="shared" si="14"/>
        <v>0</v>
      </c>
      <c r="AM57">
        <f t="shared" si="6"/>
        <v>0</v>
      </c>
      <c r="AO57">
        <f t="shared" si="15"/>
        <v>0</v>
      </c>
      <c r="AP57">
        <f t="shared" si="7"/>
        <v>0</v>
      </c>
      <c r="AR57">
        <f t="shared" si="16"/>
        <v>0</v>
      </c>
      <c r="AS57">
        <f t="shared" si="8"/>
        <v>0</v>
      </c>
      <c r="AU57">
        <f t="shared" si="17"/>
        <v>0</v>
      </c>
      <c r="AV57">
        <f t="shared" si="9"/>
        <v>0</v>
      </c>
      <c r="AX57">
        <f t="shared" si="10"/>
        <v>0</v>
      </c>
      <c r="AY57">
        <f t="shared" si="11"/>
        <v>0</v>
      </c>
    </row>
    <row r="58" spans="1:51" ht="15.95" customHeight="1" x14ac:dyDescent="0.15">
      <c r="A58" s="120">
        <v>54</v>
      </c>
      <c r="B58" s="123"/>
      <c r="C58" s="351"/>
      <c r="D58" s="131"/>
      <c r="E58" s="132"/>
      <c r="F58" s="133"/>
      <c r="G58" s="134"/>
      <c r="H58" s="135"/>
      <c r="I58" s="136"/>
      <c r="J58" s="135"/>
      <c r="K58" s="137"/>
      <c r="L58" s="137" t="s">
        <v>1</v>
      </c>
      <c r="M58" s="137"/>
      <c r="N58" s="38" t="s">
        <v>262</v>
      </c>
      <c r="O58" s="576"/>
      <c r="P58" s="567"/>
      <c r="Q58" s="147"/>
      <c r="R58" s="62"/>
      <c r="S58" s="141"/>
      <c r="T58" s="142"/>
      <c r="U58" s="143"/>
      <c r="V58" s="55"/>
      <c r="W58" s="145"/>
      <c r="X58" s="142"/>
      <c r="Y58" s="143"/>
      <c r="Z58" s="55"/>
      <c r="AA58" s="145"/>
      <c r="AB58" s="142"/>
      <c r="AC58" s="143"/>
      <c r="AD58" s="55"/>
      <c r="AE58" s="145"/>
      <c r="AF58" s="142"/>
      <c r="AG58" s="143"/>
      <c r="AI58">
        <f t="shared" si="12"/>
        <v>0</v>
      </c>
      <c r="AK58" s="32">
        <f t="shared" si="13"/>
        <v>0</v>
      </c>
      <c r="AL58">
        <f t="shared" si="14"/>
        <v>0</v>
      </c>
      <c r="AM58">
        <f t="shared" si="6"/>
        <v>0</v>
      </c>
      <c r="AO58">
        <f t="shared" si="15"/>
        <v>0</v>
      </c>
      <c r="AP58">
        <f t="shared" si="7"/>
        <v>0</v>
      </c>
      <c r="AR58">
        <f t="shared" si="16"/>
        <v>0</v>
      </c>
      <c r="AS58">
        <f t="shared" si="8"/>
        <v>0</v>
      </c>
      <c r="AU58">
        <f t="shared" si="17"/>
        <v>0</v>
      </c>
      <c r="AV58">
        <f t="shared" si="9"/>
        <v>0</v>
      </c>
      <c r="AX58">
        <f t="shared" si="10"/>
        <v>0</v>
      </c>
      <c r="AY58">
        <f t="shared" si="11"/>
        <v>0</v>
      </c>
    </row>
    <row r="59" spans="1:51" ht="15.95" customHeight="1" x14ac:dyDescent="0.15">
      <c r="A59" s="119">
        <v>55</v>
      </c>
      <c r="B59" s="283"/>
      <c r="C59" s="352"/>
      <c r="D59" s="285"/>
      <c r="E59" s="286"/>
      <c r="F59" s="287"/>
      <c r="G59" s="288"/>
      <c r="H59" s="289"/>
      <c r="I59" s="290"/>
      <c r="J59" s="289"/>
      <c r="K59" s="291"/>
      <c r="L59" s="291" t="s">
        <v>1</v>
      </c>
      <c r="M59" s="291"/>
      <c r="N59" s="39" t="s">
        <v>262</v>
      </c>
      <c r="O59" s="575"/>
      <c r="P59" s="568"/>
      <c r="Q59" s="307"/>
      <c r="R59" s="61"/>
      <c r="S59" s="299"/>
      <c r="T59" s="310"/>
      <c r="U59" s="301"/>
      <c r="V59" s="54"/>
      <c r="W59" s="305"/>
      <c r="X59" s="310"/>
      <c r="Y59" s="301"/>
      <c r="Z59" s="54"/>
      <c r="AA59" s="305"/>
      <c r="AB59" s="310"/>
      <c r="AC59" s="301"/>
      <c r="AD59" s="54"/>
      <c r="AE59" s="305"/>
      <c r="AF59" s="310"/>
      <c r="AG59" s="301"/>
      <c r="AI59">
        <f t="shared" si="12"/>
        <v>0</v>
      </c>
      <c r="AK59" s="32">
        <f t="shared" si="13"/>
        <v>0</v>
      </c>
      <c r="AL59">
        <f t="shared" si="14"/>
        <v>0</v>
      </c>
      <c r="AM59">
        <f t="shared" si="6"/>
        <v>0</v>
      </c>
      <c r="AO59">
        <f t="shared" si="15"/>
        <v>0</v>
      </c>
      <c r="AP59">
        <f t="shared" si="7"/>
        <v>0</v>
      </c>
      <c r="AR59">
        <f t="shared" si="16"/>
        <v>0</v>
      </c>
      <c r="AS59">
        <f t="shared" si="8"/>
        <v>0</v>
      </c>
      <c r="AU59">
        <f t="shared" si="17"/>
        <v>0</v>
      </c>
      <c r="AV59">
        <f t="shared" si="9"/>
        <v>0</v>
      </c>
      <c r="AX59">
        <f t="shared" si="10"/>
        <v>0</v>
      </c>
      <c r="AY59">
        <f t="shared" si="11"/>
        <v>0</v>
      </c>
    </row>
    <row r="60" spans="1:51" ht="15.95" customHeight="1" x14ac:dyDescent="0.15">
      <c r="A60" s="120">
        <v>56</v>
      </c>
      <c r="B60" s="123"/>
      <c r="C60" s="351"/>
      <c r="D60" s="131"/>
      <c r="E60" s="132"/>
      <c r="F60" s="133"/>
      <c r="G60" s="134"/>
      <c r="H60" s="135"/>
      <c r="I60" s="136"/>
      <c r="J60" s="135"/>
      <c r="K60" s="137"/>
      <c r="L60" s="137" t="s">
        <v>1</v>
      </c>
      <c r="M60" s="137"/>
      <c r="N60" s="38" t="s">
        <v>262</v>
      </c>
      <c r="O60" s="576"/>
      <c r="P60" s="567"/>
      <c r="Q60" s="147"/>
      <c r="R60" s="62"/>
      <c r="S60" s="141"/>
      <c r="T60" s="142"/>
      <c r="U60" s="143"/>
      <c r="V60" s="55"/>
      <c r="W60" s="145"/>
      <c r="X60" s="142"/>
      <c r="Y60" s="143"/>
      <c r="Z60" s="55"/>
      <c r="AA60" s="145"/>
      <c r="AB60" s="142"/>
      <c r="AC60" s="143"/>
      <c r="AD60" s="55"/>
      <c r="AE60" s="145"/>
      <c r="AF60" s="142"/>
      <c r="AG60" s="143"/>
      <c r="AI60">
        <f t="shared" si="12"/>
        <v>0</v>
      </c>
      <c r="AK60" s="32">
        <f t="shared" si="13"/>
        <v>0</v>
      </c>
      <c r="AL60">
        <f t="shared" si="14"/>
        <v>0</v>
      </c>
      <c r="AM60">
        <f t="shared" si="6"/>
        <v>0</v>
      </c>
      <c r="AO60">
        <f t="shared" si="15"/>
        <v>0</v>
      </c>
      <c r="AP60">
        <f t="shared" si="7"/>
        <v>0</v>
      </c>
      <c r="AR60">
        <f t="shared" si="16"/>
        <v>0</v>
      </c>
      <c r="AS60">
        <f t="shared" si="8"/>
        <v>0</v>
      </c>
      <c r="AU60">
        <f t="shared" si="17"/>
        <v>0</v>
      </c>
      <c r="AV60">
        <f t="shared" si="9"/>
        <v>0</v>
      </c>
      <c r="AX60">
        <f t="shared" si="10"/>
        <v>0</v>
      </c>
      <c r="AY60">
        <f t="shared" si="11"/>
        <v>0</v>
      </c>
    </row>
    <row r="61" spans="1:51" ht="15.95" customHeight="1" x14ac:dyDescent="0.15">
      <c r="A61" s="120">
        <v>57</v>
      </c>
      <c r="B61" s="123"/>
      <c r="C61" s="351"/>
      <c r="D61" s="131"/>
      <c r="E61" s="132"/>
      <c r="F61" s="133"/>
      <c r="G61" s="134"/>
      <c r="H61" s="135"/>
      <c r="I61" s="136"/>
      <c r="J61" s="135"/>
      <c r="K61" s="137"/>
      <c r="L61" s="137" t="s">
        <v>1</v>
      </c>
      <c r="M61" s="137"/>
      <c r="N61" s="38" t="s">
        <v>262</v>
      </c>
      <c r="O61" s="576"/>
      <c r="P61" s="567"/>
      <c r="Q61" s="147"/>
      <c r="R61" s="62"/>
      <c r="S61" s="141"/>
      <c r="T61" s="142"/>
      <c r="U61" s="143"/>
      <c r="V61" s="55"/>
      <c r="W61" s="145"/>
      <c r="X61" s="142"/>
      <c r="Y61" s="143"/>
      <c r="Z61" s="55"/>
      <c r="AA61" s="145"/>
      <c r="AB61" s="142"/>
      <c r="AC61" s="143"/>
      <c r="AD61" s="55"/>
      <c r="AE61" s="145"/>
      <c r="AF61" s="142"/>
      <c r="AG61" s="143"/>
      <c r="AI61">
        <f t="shared" si="12"/>
        <v>0</v>
      </c>
      <c r="AK61" s="32">
        <f t="shared" si="13"/>
        <v>0</v>
      </c>
      <c r="AL61">
        <f t="shared" si="14"/>
        <v>0</v>
      </c>
      <c r="AM61">
        <f t="shared" si="6"/>
        <v>0</v>
      </c>
      <c r="AO61">
        <f t="shared" si="15"/>
        <v>0</v>
      </c>
      <c r="AP61">
        <f t="shared" si="7"/>
        <v>0</v>
      </c>
      <c r="AR61">
        <f t="shared" si="16"/>
        <v>0</v>
      </c>
      <c r="AS61">
        <f t="shared" si="8"/>
        <v>0</v>
      </c>
      <c r="AU61">
        <f t="shared" si="17"/>
        <v>0</v>
      </c>
      <c r="AV61">
        <f t="shared" si="9"/>
        <v>0</v>
      </c>
      <c r="AX61">
        <f t="shared" si="10"/>
        <v>0</v>
      </c>
      <c r="AY61">
        <f t="shared" si="11"/>
        <v>0</v>
      </c>
    </row>
    <row r="62" spans="1:51" ht="15.95" customHeight="1" x14ac:dyDescent="0.15">
      <c r="A62" s="120">
        <v>58</v>
      </c>
      <c r="B62" s="123"/>
      <c r="C62" s="351"/>
      <c r="D62" s="131"/>
      <c r="E62" s="132"/>
      <c r="F62" s="133"/>
      <c r="G62" s="134"/>
      <c r="H62" s="135"/>
      <c r="I62" s="136"/>
      <c r="J62" s="135"/>
      <c r="K62" s="137"/>
      <c r="L62" s="137" t="s">
        <v>1</v>
      </c>
      <c r="M62" s="137"/>
      <c r="N62" s="38" t="s">
        <v>262</v>
      </c>
      <c r="O62" s="576"/>
      <c r="P62" s="567"/>
      <c r="Q62" s="147"/>
      <c r="R62" s="62"/>
      <c r="S62" s="141"/>
      <c r="T62" s="142"/>
      <c r="U62" s="143"/>
      <c r="V62" s="55"/>
      <c r="W62" s="145"/>
      <c r="X62" s="142"/>
      <c r="Y62" s="143"/>
      <c r="Z62" s="55"/>
      <c r="AA62" s="145"/>
      <c r="AB62" s="142"/>
      <c r="AC62" s="143"/>
      <c r="AD62" s="55"/>
      <c r="AE62" s="145"/>
      <c r="AF62" s="142"/>
      <c r="AG62" s="143"/>
      <c r="AI62">
        <f t="shared" si="12"/>
        <v>0</v>
      </c>
      <c r="AK62" s="32">
        <f t="shared" si="13"/>
        <v>0</v>
      </c>
      <c r="AL62">
        <f t="shared" si="14"/>
        <v>0</v>
      </c>
      <c r="AM62">
        <f t="shared" si="6"/>
        <v>0</v>
      </c>
      <c r="AO62">
        <f t="shared" si="15"/>
        <v>0</v>
      </c>
      <c r="AP62">
        <f t="shared" si="7"/>
        <v>0</v>
      </c>
      <c r="AR62">
        <f t="shared" si="16"/>
        <v>0</v>
      </c>
      <c r="AS62">
        <f t="shared" si="8"/>
        <v>0</v>
      </c>
      <c r="AU62">
        <f t="shared" si="17"/>
        <v>0</v>
      </c>
      <c r="AV62">
        <f t="shared" si="9"/>
        <v>0</v>
      </c>
      <c r="AX62">
        <f t="shared" si="10"/>
        <v>0</v>
      </c>
      <c r="AY62">
        <f t="shared" si="11"/>
        <v>0</v>
      </c>
    </row>
    <row r="63" spans="1:51" ht="15.95" customHeight="1" x14ac:dyDescent="0.15">
      <c r="A63" s="120">
        <v>59</v>
      </c>
      <c r="B63" s="123"/>
      <c r="C63" s="351"/>
      <c r="D63" s="131"/>
      <c r="E63" s="132"/>
      <c r="F63" s="133"/>
      <c r="G63" s="134"/>
      <c r="H63" s="135"/>
      <c r="I63" s="136"/>
      <c r="J63" s="135"/>
      <c r="K63" s="137"/>
      <c r="L63" s="137" t="s">
        <v>1</v>
      </c>
      <c r="M63" s="137"/>
      <c r="N63" s="38" t="s">
        <v>262</v>
      </c>
      <c r="O63" s="576"/>
      <c r="P63" s="567"/>
      <c r="Q63" s="147"/>
      <c r="R63" s="62"/>
      <c r="S63" s="141"/>
      <c r="T63" s="142"/>
      <c r="U63" s="143"/>
      <c r="V63" s="55"/>
      <c r="W63" s="145"/>
      <c r="X63" s="142"/>
      <c r="Y63" s="143"/>
      <c r="Z63" s="55"/>
      <c r="AA63" s="145"/>
      <c r="AB63" s="142"/>
      <c r="AC63" s="143"/>
      <c r="AD63" s="55"/>
      <c r="AE63" s="145"/>
      <c r="AF63" s="142"/>
      <c r="AG63" s="143"/>
      <c r="AI63">
        <f t="shared" si="12"/>
        <v>0</v>
      </c>
      <c r="AK63" s="32">
        <f t="shared" si="13"/>
        <v>0</v>
      </c>
      <c r="AL63">
        <f t="shared" si="14"/>
        <v>0</v>
      </c>
      <c r="AM63">
        <f t="shared" si="6"/>
        <v>0</v>
      </c>
      <c r="AO63">
        <f t="shared" si="15"/>
        <v>0</v>
      </c>
      <c r="AP63">
        <f t="shared" si="7"/>
        <v>0</v>
      </c>
      <c r="AR63">
        <f t="shared" si="16"/>
        <v>0</v>
      </c>
      <c r="AS63">
        <f t="shared" si="8"/>
        <v>0</v>
      </c>
      <c r="AU63">
        <f t="shared" si="17"/>
        <v>0</v>
      </c>
      <c r="AV63">
        <f t="shared" si="9"/>
        <v>0</v>
      </c>
      <c r="AX63">
        <f t="shared" si="10"/>
        <v>0</v>
      </c>
      <c r="AY63">
        <f t="shared" si="11"/>
        <v>0</v>
      </c>
    </row>
    <row r="64" spans="1:51" ht="15.95" customHeight="1" thickBot="1" x14ac:dyDescent="0.2">
      <c r="A64" s="121">
        <v>60</v>
      </c>
      <c r="B64" s="284"/>
      <c r="C64" s="353"/>
      <c r="D64" s="292"/>
      <c r="E64" s="293"/>
      <c r="F64" s="294"/>
      <c r="G64" s="295"/>
      <c r="H64" s="296"/>
      <c r="I64" s="297"/>
      <c r="J64" s="296"/>
      <c r="K64" s="298"/>
      <c r="L64" s="298" t="s">
        <v>1</v>
      </c>
      <c r="M64" s="298"/>
      <c r="N64" s="40" t="s">
        <v>262</v>
      </c>
      <c r="O64" s="577"/>
      <c r="P64" s="569"/>
      <c r="Q64" s="308"/>
      <c r="R64" s="63"/>
      <c r="S64" s="302"/>
      <c r="T64" s="311"/>
      <c r="U64" s="304"/>
      <c r="V64" s="56"/>
      <c r="W64" s="306"/>
      <c r="X64" s="311"/>
      <c r="Y64" s="304"/>
      <c r="Z64" s="56"/>
      <c r="AA64" s="306"/>
      <c r="AB64" s="311"/>
      <c r="AC64" s="304"/>
      <c r="AD64" s="56"/>
      <c r="AE64" s="306"/>
      <c r="AF64" s="311"/>
      <c r="AG64" s="304"/>
      <c r="AI64">
        <f t="shared" si="12"/>
        <v>0</v>
      </c>
      <c r="AK64" s="32">
        <f t="shared" si="13"/>
        <v>0</v>
      </c>
      <c r="AL64">
        <f t="shared" si="14"/>
        <v>0</v>
      </c>
      <c r="AM64">
        <f t="shared" si="6"/>
        <v>0</v>
      </c>
      <c r="AO64">
        <f t="shared" si="15"/>
        <v>0</v>
      </c>
      <c r="AP64">
        <f t="shared" si="7"/>
        <v>0</v>
      </c>
      <c r="AR64">
        <f t="shared" si="16"/>
        <v>0</v>
      </c>
      <c r="AS64">
        <f t="shared" si="8"/>
        <v>0</v>
      </c>
      <c r="AU64">
        <f t="shared" si="17"/>
        <v>0</v>
      </c>
      <c r="AV64">
        <f t="shared" si="9"/>
        <v>0</v>
      </c>
      <c r="AX64">
        <f t="shared" si="10"/>
        <v>0</v>
      </c>
      <c r="AY64">
        <f t="shared" si="11"/>
        <v>0</v>
      </c>
    </row>
    <row r="65" spans="1:51" ht="15.95" customHeight="1" x14ac:dyDescent="0.15">
      <c r="A65" s="120">
        <v>61</v>
      </c>
      <c r="B65" s="123"/>
      <c r="C65" s="351"/>
      <c r="D65" s="131"/>
      <c r="E65" s="132"/>
      <c r="F65" s="133"/>
      <c r="G65" s="134"/>
      <c r="H65" s="135"/>
      <c r="I65" s="136"/>
      <c r="J65" s="135"/>
      <c r="K65" s="137"/>
      <c r="L65" s="137" t="s">
        <v>1</v>
      </c>
      <c r="M65" s="137"/>
      <c r="N65" s="38" t="s">
        <v>262</v>
      </c>
      <c r="O65" s="576"/>
      <c r="P65" s="567"/>
      <c r="Q65" s="147"/>
      <c r="R65" s="62"/>
      <c r="S65" s="141"/>
      <c r="T65" s="142"/>
      <c r="U65" s="143"/>
      <c r="V65" s="55"/>
      <c r="W65" s="145"/>
      <c r="X65" s="142"/>
      <c r="Y65" s="143"/>
      <c r="Z65" s="55"/>
      <c r="AA65" s="145"/>
      <c r="AB65" s="142"/>
      <c r="AC65" s="143"/>
      <c r="AD65" s="55"/>
      <c r="AE65" s="145"/>
      <c r="AF65" s="142"/>
      <c r="AG65" s="143"/>
      <c r="AI65">
        <f t="shared" si="12"/>
        <v>0</v>
      </c>
      <c r="AK65" s="32">
        <f t="shared" si="13"/>
        <v>0</v>
      </c>
      <c r="AL65">
        <f t="shared" si="14"/>
        <v>0</v>
      </c>
      <c r="AM65">
        <f t="shared" si="6"/>
        <v>0</v>
      </c>
      <c r="AO65">
        <f t="shared" si="15"/>
        <v>0</v>
      </c>
      <c r="AP65">
        <f t="shared" si="7"/>
        <v>0</v>
      </c>
      <c r="AR65">
        <f t="shared" si="16"/>
        <v>0</v>
      </c>
      <c r="AS65">
        <f t="shared" si="8"/>
        <v>0</v>
      </c>
      <c r="AU65">
        <f t="shared" si="17"/>
        <v>0</v>
      </c>
      <c r="AV65">
        <f t="shared" si="9"/>
        <v>0</v>
      </c>
      <c r="AX65">
        <f t="shared" si="10"/>
        <v>0</v>
      </c>
      <c r="AY65">
        <f t="shared" si="11"/>
        <v>0</v>
      </c>
    </row>
    <row r="66" spans="1:51" ht="15.95" customHeight="1" x14ac:dyDescent="0.15">
      <c r="A66" s="120">
        <v>62</v>
      </c>
      <c r="B66" s="123"/>
      <c r="C66" s="351"/>
      <c r="D66" s="131"/>
      <c r="E66" s="132"/>
      <c r="F66" s="133"/>
      <c r="G66" s="134"/>
      <c r="H66" s="135"/>
      <c r="I66" s="136"/>
      <c r="J66" s="135"/>
      <c r="K66" s="137"/>
      <c r="L66" s="137" t="s">
        <v>1</v>
      </c>
      <c r="M66" s="137"/>
      <c r="N66" s="38" t="s">
        <v>262</v>
      </c>
      <c r="O66" s="576"/>
      <c r="P66" s="567"/>
      <c r="Q66" s="147"/>
      <c r="R66" s="62"/>
      <c r="S66" s="141"/>
      <c r="T66" s="142"/>
      <c r="U66" s="143"/>
      <c r="V66" s="55"/>
      <c r="W66" s="145"/>
      <c r="X66" s="142"/>
      <c r="Y66" s="143"/>
      <c r="Z66" s="55"/>
      <c r="AA66" s="145"/>
      <c r="AB66" s="142"/>
      <c r="AC66" s="143"/>
      <c r="AD66" s="55"/>
      <c r="AE66" s="145"/>
      <c r="AF66" s="142"/>
      <c r="AG66" s="143"/>
      <c r="AI66">
        <f t="shared" si="12"/>
        <v>0</v>
      </c>
      <c r="AK66" s="32">
        <f t="shared" si="13"/>
        <v>0</v>
      </c>
      <c r="AL66">
        <f t="shared" si="14"/>
        <v>0</v>
      </c>
      <c r="AM66">
        <f t="shared" si="6"/>
        <v>0</v>
      </c>
      <c r="AO66">
        <f t="shared" si="15"/>
        <v>0</v>
      </c>
      <c r="AP66">
        <f t="shared" si="7"/>
        <v>0</v>
      </c>
      <c r="AR66">
        <f t="shared" si="16"/>
        <v>0</v>
      </c>
      <c r="AS66">
        <f t="shared" si="8"/>
        <v>0</v>
      </c>
      <c r="AU66">
        <f t="shared" si="17"/>
        <v>0</v>
      </c>
      <c r="AV66">
        <f t="shared" si="9"/>
        <v>0</v>
      </c>
      <c r="AX66">
        <f t="shared" si="10"/>
        <v>0</v>
      </c>
      <c r="AY66">
        <f t="shared" si="11"/>
        <v>0</v>
      </c>
    </row>
    <row r="67" spans="1:51" ht="15.95" customHeight="1" x14ac:dyDescent="0.15">
      <c r="A67" s="120">
        <v>63</v>
      </c>
      <c r="B67" s="123"/>
      <c r="C67" s="351"/>
      <c r="D67" s="131"/>
      <c r="E67" s="132"/>
      <c r="F67" s="133"/>
      <c r="G67" s="134"/>
      <c r="H67" s="135"/>
      <c r="I67" s="136"/>
      <c r="J67" s="135"/>
      <c r="K67" s="137"/>
      <c r="L67" s="137" t="s">
        <v>1</v>
      </c>
      <c r="M67" s="137"/>
      <c r="N67" s="38" t="s">
        <v>262</v>
      </c>
      <c r="O67" s="576"/>
      <c r="P67" s="567"/>
      <c r="Q67" s="147"/>
      <c r="R67" s="62"/>
      <c r="S67" s="141"/>
      <c r="T67" s="142"/>
      <c r="U67" s="143"/>
      <c r="V67" s="55"/>
      <c r="W67" s="145"/>
      <c r="X67" s="142"/>
      <c r="Y67" s="143"/>
      <c r="Z67" s="55"/>
      <c r="AA67" s="145"/>
      <c r="AB67" s="142"/>
      <c r="AC67" s="143"/>
      <c r="AD67" s="55"/>
      <c r="AE67" s="145"/>
      <c r="AF67" s="142"/>
      <c r="AG67" s="143"/>
      <c r="AI67">
        <f t="shared" si="12"/>
        <v>0</v>
      </c>
      <c r="AK67" s="32">
        <f t="shared" si="13"/>
        <v>0</v>
      </c>
      <c r="AL67">
        <f t="shared" si="14"/>
        <v>0</v>
      </c>
      <c r="AM67">
        <f t="shared" si="6"/>
        <v>0</v>
      </c>
      <c r="AO67">
        <f t="shared" si="15"/>
        <v>0</v>
      </c>
      <c r="AP67">
        <f t="shared" si="7"/>
        <v>0</v>
      </c>
      <c r="AR67">
        <f t="shared" si="16"/>
        <v>0</v>
      </c>
      <c r="AS67">
        <f t="shared" si="8"/>
        <v>0</v>
      </c>
      <c r="AU67">
        <f t="shared" si="17"/>
        <v>0</v>
      </c>
      <c r="AV67">
        <f t="shared" si="9"/>
        <v>0</v>
      </c>
      <c r="AX67">
        <f t="shared" si="10"/>
        <v>0</v>
      </c>
      <c r="AY67">
        <f t="shared" si="11"/>
        <v>0</v>
      </c>
    </row>
    <row r="68" spans="1:51" ht="15.95" customHeight="1" x14ac:dyDescent="0.15">
      <c r="A68" s="120">
        <v>64</v>
      </c>
      <c r="B68" s="123"/>
      <c r="C68" s="351"/>
      <c r="D68" s="131"/>
      <c r="E68" s="132"/>
      <c r="F68" s="133"/>
      <c r="G68" s="134"/>
      <c r="H68" s="135"/>
      <c r="I68" s="136"/>
      <c r="J68" s="135"/>
      <c r="K68" s="137"/>
      <c r="L68" s="137" t="s">
        <v>1</v>
      </c>
      <c r="M68" s="137"/>
      <c r="N68" s="38" t="s">
        <v>262</v>
      </c>
      <c r="O68" s="576"/>
      <c r="P68" s="567"/>
      <c r="Q68" s="147"/>
      <c r="R68" s="62"/>
      <c r="S68" s="141"/>
      <c r="T68" s="142"/>
      <c r="U68" s="143"/>
      <c r="V68" s="55"/>
      <c r="W68" s="145"/>
      <c r="X68" s="142"/>
      <c r="Y68" s="143"/>
      <c r="Z68" s="55"/>
      <c r="AA68" s="145"/>
      <c r="AB68" s="142"/>
      <c r="AC68" s="143"/>
      <c r="AD68" s="55"/>
      <c r="AE68" s="145"/>
      <c r="AF68" s="142"/>
      <c r="AG68" s="143"/>
      <c r="AI68">
        <f t="shared" si="12"/>
        <v>0</v>
      </c>
      <c r="AK68" s="32">
        <f t="shared" si="13"/>
        <v>0</v>
      </c>
      <c r="AL68">
        <f t="shared" si="14"/>
        <v>0</v>
      </c>
      <c r="AM68">
        <f t="shared" si="6"/>
        <v>0</v>
      </c>
      <c r="AO68">
        <f t="shared" si="15"/>
        <v>0</v>
      </c>
      <c r="AP68">
        <f t="shared" si="7"/>
        <v>0</v>
      </c>
      <c r="AR68">
        <f t="shared" si="16"/>
        <v>0</v>
      </c>
      <c r="AS68">
        <f t="shared" si="8"/>
        <v>0</v>
      </c>
      <c r="AU68">
        <f t="shared" si="17"/>
        <v>0</v>
      </c>
      <c r="AV68">
        <f t="shared" si="9"/>
        <v>0</v>
      </c>
      <c r="AX68">
        <f t="shared" si="10"/>
        <v>0</v>
      </c>
      <c r="AY68">
        <f t="shared" si="11"/>
        <v>0</v>
      </c>
    </row>
    <row r="69" spans="1:51" ht="15.95" customHeight="1" x14ac:dyDescent="0.15">
      <c r="A69" s="119">
        <v>65</v>
      </c>
      <c r="B69" s="283"/>
      <c r="C69" s="352"/>
      <c r="D69" s="285"/>
      <c r="E69" s="286"/>
      <c r="F69" s="287"/>
      <c r="G69" s="288"/>
      <c r="H69" s="289"/>
      <c r="I69" s="290"/>
      <c r="J69" s="289"/>
      <c r="K69" s="291"/>
      <c r="L69" s="291" t="s">
        <v>1</v>
      </c>
      <c r="M69" s="291"/>
      <c r="N69" s="39" t="s">
        <v>262</v>
      </c>
      <c r="O69" s="575"/>
      <c r="P69" s="568"/>
      <c r="Q69" s="307"/>
      <c r="R69" s="61"/>
      <c r="S69" s="299"/>
      <c r="T69" s="310"/>
      <c r="U69" s="301"/>
      <c r="V69" s="54"/>
      <c r="W69" s="305"/>
      <c r="X69" s="310"/>
      <c r="Y69" s="301"/>
      <c r="Z69" s="54"/>
      <c r="AA69" s="305"/>
      <c r="AB69" s="310"/>
      <c r="AC69" s="301"/>
      <c r="AD69" s="54"/>
      <c r="AE69" s="305"/>
      <c r="AF69" s="310"/>
      <c r="AG69" s="301"/>
      <c r="AI69">
        <f t="shared" ref="AI69:AI104" si="18">IF(B69="",0,1)</f>
        <v>0</v>
      </c>
      <c r="AK69" s="32">
        <f t="shared" ref="AK69:AK100" si="19">IF(K69="",0,1)</f>
        <v>0</v>
      </c>
      <c r="AL69">
        <f t="shared" ref="AL69:AL100" si="20">IF(S69="",0,1)</f>
        <v>0</v>
      </c>
      <c r="AM69">
        <f t="shared" si="6"/>
        <v>0</v>
      </c>
      <c r="AO69">
        <f t="shared" ref="AO69:AO100" si="21">IF(W69="",0,1)</f>
        <v>0</v>
      </c>
      <c r="AP69">
        <f t="shared" si="7"/>
        <v>0</v>
      </c>
      <c r="AR69">
        <f t="shared" ref="AR69:AR100" si="22">IF(AA69="",0,1)</f>
        <v>0</v>
      </c>
      <c r="AS69">
        <f t="shared" si="8"/>
        <v>0</v>
      </c>
      <c r="AU69">
        <f t="shared" ref="AU69:AU100" si="23">IF(AE69="",0,1)</f>
        <v>0</v>
      </c>
      <c r="AV69">
        <f t="shared" si="9"/>
        <v>0</v>
      </c>
      <c r="AX69">
        <f t="shared" si="10"/>
        <v>0</v>
      </c>
      <c r="AY69">
        <f t="shared" si="11"/>
        <v>0</v>
      </c>
    </row>
    <row r="70" spans="1:51" ht="15.95" customHeight="1" x14ac:dyDescent="0.15">
      <c r="A70" s="120">
        <v>66</v>
      </c>
      <c r="B70" s="123"/>
      <c r="C70" s="351"/>
      <c r="D70" s="131"/>
      <c r="E70" s="132"/>
      <c r="F70" s="133"/>
      <c r="G70" s="134"/>
      <c r="H70" s="135"/>
      <c r="I70" s="136"/>
      <c r="J70" s="135"/>
      <c r="K70" s="137"/>
      <c r="L70" s="137" t="s">
        <v>1</v>
      </c>
      <c r="M70" s="137"/>
      <c r="N70" s="38" t="s">
        <v>262</v>
      </c>
      <c r="O70" s="576"/>
      <c r="P70" s="567"/>
      <c r="Q70" s="147"/>
      <c r="R70" s="62"/>
      <c r="S70" s="141"/>
      <c r="T70" s="142"/>
      <c r="U70" s="143"/>
      <c r="V70" s="55"/>
      <c r="W70" s="145"/>
      <c r="X70" s="142"/>
      <c r="Y70" s="143"/>
      <c r="Z70" s="55"/>
      <c r="AA70" s="145"/>
      <c r="AB70" s="142"/>
      <c r="AC70" s="143"/>
      <c r="AD70" s="55"/>
      <c r="AE70" s="145"/>
      <c r="AF70" s="142"/>
      <c r="AG70" s="143"/>
      <c r="AI70">
        <f t="shared" si="18"/>
        <v>0</v>
      </c>
      <c r="AK70" s="32">
        <f t="shared" si="19"/>
        <v>0</v>
      </c>
      <c r="AL70">
        <f t="shared" si="20"/>
        <v>0</v>
      </c>
      <c r="AM70">
        <f t="shared" ref="AM70:AM104" si="24">AL70*AK70</f>
        <v>0</v>
      </c>
      <c r="AO70">
        <f t="shared" si="21"/>
        <v>0</v>
      </c>
      <c r="AP70">
        <f t="shared" ref="AP70:AP104" si="25">AO70*AK70</f>
        <v>0</v>
      </c>
      <c r="AR70">
        <f t="shared" si="22"/>
        <v>0</v>
      </c>
      <c r="AS70">
        <f t="shared" ref="AS70:AS104" si="26">AK70*AR70</f>
        <v>0</v>
      </c>
      <c r="AU70">
        <f t="shared" si="23"/>
        <v>0</v>
      </c>
      <c r="AV70">
        <f t="shared" ref="AV70:AV104" si="27">AU70*AK70</f>
        <v>0</v>
      </c>
      <c r="AX70">
        <f t="shared" si="10"/>
        <v>0</v>
      </c>
      <c r="AY70">
        <f t="shared" si="11"/>
        <v>0</v>
      </c>
    </row>
    <row r="71" spans="1:51" ht="15.95" customHeight="1" x14ac:dyDescent="0.15">
      <c r="A71" s="120">
        <v>67</v>
      </c>
      <c r="B71" s="123"/>
      <c r="C71" s="351"/>
      <c r="D71" s="131"/>
      <c r="E71" s="132"/>
      <c r="F71" s="133"/>
      <c r="G71" s="134"/>
      <c r="H71" s="135"/>
      <c r="I71" s="136"/>
      <c r="J71" s="135"/>
      <c r="K71" s="137"/>
      <c r="L71" s="137" t="s">
        <v>1</v>
      </c>
      <c r="M71" s="137"/>
      <c r="N71" s="38" t="s">
        <v>262</v>
      </c>
      <c r="O71" s="576"/>
      <c r="P71" s="567"/>
      <c r="Q71" s="147"/>
      <c r="R71" s="62"/>
      <c r="S71" s="141"/>
      <c r="T71" s="142"/>
      <c r="U71" s="143"/>
      <c r="V71" s="55"/>
      <c r="W71" s="145"/>
      <c r="X71" s="142"/>
      <c r="Y71" s="143"/>
      <c r="Z71" s="55"/>
      <c r="AA71" s="145"/>
      <c r="AB71" s="142"/>
      <c r="AC71" s="143"/>
      <c r="AD71" s="55"/>
      <c r="AE71" s="145"/>
      <c r="AF71" s="142"/>
      <c r="AG71" s="143"/>
      <c r="AI71">
        <f t="shared" si="18"/>
        <v>0</v>
      </c>
      <c r="AK71" s="32">
        <f t="shared" si="19"/>
        <v>0</v>
      </c>
      <c r="AL71">
        <f t="shared" si="20"/>
        <v>0</v>
      </c>
      <c r="AM71">
        <f t="shared" si="24"/>
        <v>0</v>
      </c>
      <c r="AO71">
        <f t="shared" si="21"/>
        <v>0</v>
      </c>
      <c r="AP71">
        <f t="shared" si="25"/>
        <v>0</v>
      </c>
      <c r="AR71">
        <f t="shared" si="22"/>
        <v>0</v>
      </c>
      <c r="AS71">
        <f t="shared" si="26"/>
        <v>0</v>
      </c>
      <c r="AU71">
        <f t="shared" si="23"/>
        <v>0</v>
      </c>
      <c r="AV71">
        <f t="shared" si="27"/>
        <v>0</v>
      </c>
      <c r="AX71">
        <f t="shared" ref="AX71:AX104" si="28">IF(AND(D71&lt;&gt;"",E71&lt;&gt;"",K71=""),1,0)</f>
        <v>0</v>
      </c>
      <c r="AY71">
        <f t="shared" ref="AY71:AY104" si="29">IF(AND(D71&lt;&gt;"",E71&lt;&gt;"",TRIM(D71)=TRIM(D70),TRIM(E71)=TRIM(E70),K71=""),1,0)</f>
        <v>0</v>
      </c>
    </row>
    <row r="72" spans="1:51" ht="15.95" customHeight="1" x14ac:dyDescent="0.15">
      <c r="A72" s="120">
        <v>68</v>
      </c>
      <c r="B72" s="123"/>
      <c r="C72" s="351"/>
      <c r="D72" s="131"/>
      <c r="E72" s="132"/>
      <c r="F72" s="133"/>
      <c r="G72" s="134"/>
      <c r="H72" s="135"/>
      <c r="I72" s="136"/>
      <c r="J72" s="135"/>
      <c r="K72" s="137"/>
      <c r="L72" s="137" t="s">
        <v>1</v>
      </c>
      <c r="M72" s="137"/>
      <c r="N72" s="38" t="s">
        <v>262</v>
      </c>
      <c r="O72" s="576"/>
      <c r="P72" s="567"/>
      <c r="Q72" s="147"/>
      <c r="R72" s="62"/>
      <c r="S72" s="141"/>
      <c r="T72" s="142"/>
      <c r="U72" s="143"/>
      <c r="V72" s="55"/>
      <c r="W72" s="145"/>
      <c r="X72" s="142"/>
      <c r="Y72" s="143"/>
      <c r="Z72" s="55"/>
      <c r="AA72" s="145"/>
      <c r="AB72" s="142"/>
      <c r="AC72" s="143"/>
      <c r="AD72" s="55"/>
      <c r="AE72" s="145"/>
      <c r="AF72" s="142"/>
      <c r="AG72" s="143"/>
      <c r="AI72">
        <f t="shared" si="18"/>
        <v>0</v>
      </c>
      <c r="AK72" s="32">
        <f t="shared" si="19"/>
        <v>0</v>
      </c>
      <c r="AL72">
        <f t="shared" si="20"/>
        <v>0</v>
      </c>
      <c r="AM72">
        <f t="shared" si="24"/>
        <v>0</v>
      </c>
      <c r="AO72">
        <f t="shared" si="21"/>
        <v>0</v>
      </c>
      <c r="AP72">
        <f t="shared" si="25"/>
        <v>0</v>
      </c>
      <c r="AR72">
        <f t="shared" si="22"/>
        <v>0</v>
      </c>
      <c r="AS72">
        <f t="shared" si="26"/>
        <v>0</v>
      </c>
      <c r="AU72">
        <f t="shared" si="23"/>
        <v>0</v>
      </c>
      <c r="AV72">
        <f t="shared" si="27"/>
        <v>0</v>
      </c>
      <c r="AX72">
        <f t="shared" si="28"/>
        <v>0</v>
      </c>
      <c r="AY72">
        <f t="shared" si="29"/>
        <v>0</v>
      </c>
    </row>
    <row r="73" spans="1:51" ht="15.95" customHeight="1" x14ac:dyDescent="0.15">
      <c r="A73" s="120">
        <v>69</v>
      </c>
      <c r="B73" s="123"/>
      <c r="C73" s="351"/>
      <c r="D73" s="131"/>
      <c r="E73" s="132"/>
      <c r="F73" s="133"/>
      <c r="G73" s="134"/>
      <c r="H73" s="135"/>
      <c r="I73" s="136"/>
      <c r="J73" s="135"/>
      <c r="K73" s="137"/>
      <c r="L73" s="137" t="s">
        <v>1</v>
      </c>
      <c r="M73" s="137"/>
      <c r="N73" s="38" t="s">
        <v>262</v>
      </c>
      <c r="O73" s="576"/>
      <c r="P73" s="567"/>
      <c r="Q73" s="147"/>
      <c r="R73" s="62"/>
      <c r="S73" s="141"/>
      <c r="T73" s="142"/>
      <c r="U73" s="143"/>
      <c r="V73" s="55"/>
      <c r="W73" s="145"/>
      <c r="X73" s="142"/>
      <c r="Y73" s="143"/>
      <c r="Z73" s="55"/>
      <c r="AA73" s="145"/>
      <c r="AB73" s="142"/>
      <c r="AC73" s="143"/>
      <c r="AD73" s="55"/>
      <c r="AE73" s="145"/>
      <c r="AF73" s="142"/>
      <c r="AG73" s="143"/>
      <c r="AI73">
        <f t="shared" si="18"/>
        <v>0</v>
      </c>
      <c r="AK73" s="32">
        <f t="shared" si="19"/>
        <v>0</v>
      </c>
      <c r="AL73">
        <f t="shared" si="20"/>
        <v>0</v>
      </c>
      <c r="AM73">
        <f t="shared" si="24"/>
        <v>0</v>
      </c>
      <c r="AO73">
        <f t="shared" si="21"/>
        <v>0</v>
      </c>
      <c r="AP73">
        <f t="shared" si="25"/>
        <v>0</v>
      </c>
      <c r="AR73">
        <f t="shared" si="22"/>
        <v>0</v>
      </c>
      <c r="AS73">
        <f t="shared" si="26"/>
        <v>0</v>
      </c>
      <c r="AU73">
        <f t="shared" si="23"/>
        <v>0</v>
      </c>
      <c r="AV73">
        <f t="shared" si="27"/>
        <v>0</v>
      </c>
      <c r="AX73">
        <f t="shared" si="28"/>
        <v>0</v>
      </c>
      <c r="AY73">
        <f t="shared" si="29"/>
        <v>0</v>
      </c>
    </row>
    <row r="74" spans="1:51" ht="15.95" customHeight="1" thickBot="1" x14ac:dyDescent="0.2">
      <c r="A74" s="121">
        <v>70</v>
      </c>
      <c r="B74" s="284"/>
      <c r="C74" s="353"/>
      <c r="D74" s="292"/>
      <c r="E74" s="293"/>
      <c r="F74" s="294"/>
      <c r="G74" s="295"/>
      <c r="H74" s="296"/>
      <c r="I74" s="297"/>
      <c r="J74" s="296"/>
      <c r="K74" s="298"/>
      <c r="L74" s="298" t="s">
        <v>1</v>
      </c>
      <c r="M74" s="298"/>
      <c r="N74" s="40" t="s">
        <v>262</v>
      </c>
      <c r="O74" s="577"/>
      <c r="P74" s="569"/>
      <c r="Q74" s="308"/>
      <c r="R74" s="63"/>
      <c r="S74" s="302"/>
      <c r="T74" s="311"/>
      <c r="U74" s="304"/>
      <c r="V74" s="56"/>
      <c r="W74" s="306"/>
      <c r="X74" s="311"/>
      <c r="Y74" s="304"/>
      <c r="Z74" s="56"/>
      <c r="AA74" s="306"/>
      <c r="AB74" s="311"/>
      <c r="AC74" s="304"/>
      <c r="AD74" s="56"/>
      <c r="AE74" s="306"/>
      <c r="AF74" s="311"/>
      <c r="AG74" s="304"/>
      <c r="AI74">
        <f t="shared" si="18"/>
        <v>0</v>
      </c>
      <c r="AK74" s="32">
        <f t="shared" si="19"/>
        <v>0</v>
      </c>
      <c r="AL74">
        <f t="shared" si="20"/>
        <v>0</v>
      </c>
      <c r="AM74">
        <f t="shared" si="24"/>
        <v>0</v>
      </c>
      <c r="AO74">
        <f t="shared" si="21"/>
        <v>0</v>
      </c>
      <c r="AP74">
        <f t="shared" si="25"/>
        <v>0</v>
      </c>
      <c r="AR74">
        <f t="shared" si="22"/>
        <v>0</v>
      </c>
      <c r="AS74">
        <f t="shared" si="26"/>
        <v>0</v>
      </c>
      <c r="AU74">
        <f t="shared" si="23"/>
        <v>0</v>
      </c>
      <c r="AV74">
        <f t="shared" si="27"/>
        <v>0</v>
      </c>
      <c r="AX74">
        <f t="shared" si="28"/>
        <v>0</v>
      </c>
      <c r="AY74">
        <f t="shared" si="29"/>
        <v>0</v>
      </c>
    </row>
    <row r="75" spans="1:51" ht="15.95" customHeight="1" x14ac:dyDescent="0.15">
      <c r="A75" s="120">
        <v>71</v>
      </c>
      <c r="B75" s="123"/>
      <c r="C75" s="351"/>
      <c r="D75" s="131"/>
      <c r="E75" s="132"/>
      <c r="F75" s="133"/>
      <c r="G75" s="134"/>
      <c r="H75" s="135"/>
      <c r="I75" s="136"/>
      <c r="J75" s="135"/>
      <c r="K75" s="137"/>
      <c r="L75" s="137" t="s">
        <v>1</v>
      </c>
      <c r="M75" s="137"/>
      <c r="N75" s="38" t="s">
        <v>262</v>
      </c>
      <c r="O75" s="576"/>
      <c r="P75" s="567"/>
      <c r="Q75" s="147"/>
      <c r="R75" s="62"/>
      <c r="S75" s="141"/>
      <c r="T75" s="142"/>
      <c r="U75" s="143"/>
      <c r="V75" s="55"/>
      <c r="W75" s="145"/>
      <c r="X75" s="142"/>
      <c r="Y75" s="143"/>
      <c r="Z75" s="55"/>
      <c r="AA75" s="145"/>
      <c r="AB75" s="142"/>
      <c r="AC75" s="143"/>
      <c r="AD75" s="55"/>
      <c r="AE75" s="145"/>
      <c r="AF75" s="142"/>
      <c r="AG75" s="143"/>
      <c r="AI75">
        <f t="shared" si="18"/>
        <v>0</v>
      </c>
      <c r="AK75" s="32">
        <f t="shared" si="19"/>
        <v>0</v>
      </c>
      <c r="AL75">
        <f t="shared" si="20"/>
        <v>0</v>
      </c>
      <c r="AM75">
        <f t="shared" si="24"/>
        <v>0</v>
      </c>
      <c r="AO75">
        <f t="shared" si="21"/>
        <v>0</v>
      </c>
      <c r="AP75">
        <f t="shared" si="25"/>
        <v>0</v>
      </c>
      <c r="AR75">
        <f t="shared" si="22"/>
        <v>0</v>
      </c>
      <c r="AS75">
        <f t="shared" si="26"/>
        <v>0</v>
      </c>
      <c r="AU75">
        <f t="shared" si="23"/>
        <v>0</v>
      </c>
      <c r="AV75">
        <f t="shared" si="27"/>
        <v>0</v>
      </c>
      <c r="AX75">
        <f t="shared" si="28"/>
        <v>0</v>
      </c>
      <c r="AY75">
        <f t="shared" si="29"/>
        <v>0</v>
      </c>
    </row>
    <row r="76" spans="1:51" ht="15.95" customHeight="1" x14ac:dyDescent="0.15">
      <c r="A76" s="120">
        <v>72</v>
      </c>
      <c r="B76" s="123"/>
      <c r="C76" s="351"/>
      <c r="D76" s="131"/>
      <c r="E76" s="132"/>
      <c r="F76" s="133"/>
      <c r="G76" s="134"/>
      <c r="H76" s="135"/>
      <c r="I76" s="136"/>
      <c r="J76" s="135"/>
      <c r="K76" s="137"/>
      <c r="L76" s="137" t="s">
        <v>1</v>
      </c>
      <c r="M76" s="137"/>
      <c r="N76" s="38" t="s">
        <v>262</v>
      </c>
      <c r="O76" s="576"/>
      <c r="P76" s="567"/>
      <c r="Q76" s="147"/>
      <c r="R76" s="62"/>
      <c r="S76" s="141"/>
      <c r="T76" s="142"/>
      <c r="U76" s="143"/>
      <c r="V76" s="55"/>
      <c r="W76" s="145"/>
      <c r="X76" s="142"/>
      <c r="Y76" s="143"/>
      <c r="Z76" s="55"/>
      <c r="AA76" s="145"/>
      <c r="AB76" s="142"/>
      <c r="AC76" s="143"/>
      <c r="AD76" s="55"/>
      <c r="AE76" s="145"/>
      <c r="AF76" s="142"/>
      <c r="AG76" s="143"/>
      <c r="AI76">
        <f t="shared" si="18"/>
        <v>0</v>
      </c>
      <c r="AK76" s="32">
        <f t="shared" si="19"/>
        <v>0</v>
      </c>
      <c r="AL76">
        <f t="shared" si="20"/>
        <v>0</v>
      </c>
      <c r="AM76">
        <f t="shared" si="24"/>
        <v>0</v>
      </c>
      <c r="AO76">
        <f t="shared" si="21"/>
        <v>0</v>
      </c>
      <c r="AP76">
        <f t="shared" si="25"/>
        <v>0</v>
      </c>
      <c r="AR76">
        <f t="shared" si="22"/>
        <v>0</v>
      </c>
      <c r="AS76">
        <f t="shared" si="26"/>
        <v>0</v>
      </c>
      <c r="AU76">
        <f t="shared" si="23"/>
        <v>0</v>
      </c>
      <c r="AV76">
        <f t="shared" si="27"/>
        <v>0</v>
      </c>
      <c r="AX76">
        <f t="shared" si="28"/>
        <v>0</v>
      </c>
      <c r="AY76">
        <f t="shared" si="29"/>
        <v>0</v>
      </c>
    </row>
    <row r="77" spans="1:51" ht="15.95" customHeight="1" x14ac:dyDescent="0.15">
      <c r="A77" s="120">
        <v>73</v>
      </c>
      <c r="B77" s="123"/>
      <c r="C77" s="351"/>
      <c r="D77" s="131"/>
      <c r="E77" s="132"/>
      <c r="F77" s="133"/>
      <c r="G77" s="134"/>
      <c r="H77" s="135"/>
      <c r="I77" s="136"/>
      <c r="J77" s="135"/>
      <c r="K77" s="137"/>
      <c r="L77" s="137" t="s">
        <v>1</v>
      </c>
      <c r="M77" s="137"/>
      <c r="N77" s="38" t="s">
        <v>262</v>
      </c>
      <c r="O77" s="576"/>
      <c r="P77" s="567"/>
      <c r="Q77" s="147"/>
      <c r="R77" s="62"/>
      <c r="S77" s="141"/>
      <c r="T77" s="142"/>
      <c r="U77" s="143"/>
      <c r="V77" s="55"/>
      <c r="W77" s="145"/>
      <c r="X77" s="142"/>
      <c r="Y77" s="143"/>
      <c r="Z77" s="55"/>
      <c r="AA77" s="145"/>
      <c r="AB77" s="142"/>
      <c r="AC77" s="143"/>
      <c r="AD77" s="55"/>
      <c r="AE77" s="145"/>
      <c r="AF77" s="142"/>
      <c r="AG77" s="143"/>
      <c r="AI77">
        <f t="shared" si="18"/>
        <v>0</v>
      </c>
      <c r="AK77" s="32">
        <f t="shared" si="19"/>
        <v>0</v>
      </c>
      <c r="AL77">
        <f t="shared" si="20"/>
        <v>0</v>
      </c>
      <c r="AM77">
        <f t="shared" si="24"/>
        <v>0</v>
      </c>
      <c r="AO77">
        <f t="shared" si="21"/>
        <v>0</v>
      </c>
      <c r="AP77">
        <f t="shared" si="25"/>
        <v>0</v>
      </c>
      <c r="AR77">
        <f t="shared" si="22"/>
        <v>0</v>
      </c>
      <c r="AS77">
        <f t="shared" si="26"/>
        <v>0</v>
      </c>
      <c r="AU77">
        <f t="shared" si="23"/>
        <v>0</v>
      </c>
      <c r="AV77">
        <f t="shared" si="27"/>
        <v>0</v>
      </c>
      <c r="AX77">
        <f t="shared" si="28"/>
        <v>0</v>
      </c>
      <c r="AY77">
        <f t="shared" si="29"/>
        <v>0</v>
      </c>
    </row>
    <row r="78" spans="1:51" ht="15.95" customHeight="1" x14ac:dyDescent="0.15">
      <c r="A78" s="120">
        <v>74</v>
      </c>
      <c r="B78" s="123"/>
      <c r="C78" s="351"/>
      <c r="D78" s="131"/>
      <c r="E78" s="132"/>
      <c r="F78" s="133"/>
      <c r="G78" s="134"/>
      <c r="H78" s="135"/>
      <c r="I78" s="136"/>
      <c r="J78" s="135"/>
      <c r="K78" s="137"/>
      <c r="L78" s="137" t="s">
        <v>1</v>
      </c>
      <c r="M78" s="137"/>
      <c r="N78" s="38" t="s">
        <v>262</v>
      </c>
      <c r="O78" s="576"/>
      <c r="P78" s="567"/>
      <c r="Q78" s="147"/>
      <c r="R78" s="62"/>
      <c r="S78" s="141"/>
      <c r="T78" s="142"/>
      <c r="U78" s="143"/>
      <c r="V78" s="55"/>
      <c r="W78" s="145"/>
      <c r="X78" s="142"/>
      <c r="Y78" s="143"/>
      <c r="Z78" s="55"/>
      <c r="AA78" s="145"/>
      <c r="AB78" s="142"/>
      <c r="AC78" s="143"/>
      <c r="AD78" s="55"/>
      <c r="AE78" s="145"/>
      <c r="AF78" s="142"/>
      <c r="AG78" s="143"/>
      <c r="AI78">
        <f t="shared" si="18"/>
        <v>0</v>
      </c>
      <c r="AK78" s="32">
        <f t="shared" si="19"/>
        <v>0</v>
      </c>
      <c r="AL78">
        <f t="shared" si="20"/>
        <v>0</v>
      </c>
      <c r="AM78">
        <f t="shared" si="24"/>
        <v>0</v>
      </c>
      <c r="AO78">
        <f t="shared" si="21"/>
        <v>0</v>
      </c>
      <c r="AP78">
        <f t="shared" si="25"/>
        <v>0</v>
      </c>
      <c r="AR78">
        <f t="shared" si="22"/>
        <v>0</v>
      </c>
      <c r="AS78">
        <f t="shared" si="26"/>
        <v>0</v>
      </c>
      <c r="AU78">
        <f t="shared" si="23"/>
        <v>0</v>
      </c>
      <c r="AV78">
        <f t="shared" si="27"/>
        <v>0</v>
      </c>
      <c r="AX78">
        <f t="shared" si="28"/>
        <v>0</v>
      </c>
      <c r="AY78">
        <f t="shared" si="29"/>
        <v>0</v>
      </c>
    </row>
    <row r="79" spans="1:51" ht="15.95" customHeight="1" x14ac:dyDescent="0.15">
      <c r="A79" s="119">
        <v>75</v>
      </c>
      <c r="B79" s="283"/>
      <c r="C79" s="352"/>
      <c r="D79" s="285"/>
      <c r="E79" s="286"/>
      <c r="F79" s="287"/>
      <c r="G79" s="288"/>
      <c r="H79" s="289"/>
      <c r="I79" s="290"/>
      <c r="J79" s="289"/>
      <c r="K79" s="291"/>
      <c r="L79" s="291" t="s">
        <v>1</v>
      </c>
      <c r="M79" s="291"/>
      <c r="N79" s="39" t="s">
        <v>262</v>
      </c>
      <c r="O79" s="575"/>
      <c r="P79" s="568"/>
      <c r="Q79" s="307"/>
      <c r="R79" s="61"/>
      <c r="S79" s="299"/>
      <c r="T79" s="310"/>
      <c r="U79" s="301"/>
      <c r="V79" s="54"/>
      <c r="W79" s="305"/>
      <c r="X79" s="310"/>
      <c r="Y79" s="301"/>
      <c r="Z79" s="54"/>
      <c r="AA79" s="305"/>
      <c r="AB79" s="310"/>
      <c r="AC79" s="301"/>
      <c r="AD79" s="54"/>
      <c r="AE79" s="305"/>
      <c r="AF79" s="310"/>
      <c r="AG79" s="301"/>
      <c r="AI79">
        <f t="shared" si="18"/>
        <v>0</v>
      </c>
      <c r="AK79" s="32">
        <f t="shared" si="19"/>
        <v>0</v>
      </c>
      <c r="AL79">
        <f t="shared" si="20"/>
        <v>0</v>
      </c>
      <c r="AM79">
        <f t="shared" si="24"/>
        <v>0</v>
      </c>
      <c r="AO79">
        <f t="shared" si="21"/>
        <v>0</v>
      </c>
      <c r="AP79">
        <f t="shared" si="25"/>
        <v>0</v>
      </c>
      <c r="AR79">
        <f t="shared" si="22"/>
        <v>0</v>
      </c>
      <c r="AS79">
        <f t="shared" si="26"/>
        <v>0</v>
      </c>
      <c r="AU79">
        <f t="shared" si="23"/>
        <v>0</v>
      </c>
      <c r="AV79">
        <f t="shared" si="27"/>
        <v>0</v>
      </c>
      <c r="AX79">
        <f t="shared" si="28"/>
        <v>0</v>
      </c>
      <c r="AY79">
        <f t="shared" si="29"/>
        <v>0</v>
      </c>
    </row>
    <row r="80" spans="1:51" ht="15.95" customHeight="1" x14ac:dyDescent="0.15">
      <c r="A80" s="120">
        <v>76</v>
      </c>
      <c r="B80" s="123"/>
      <c r="C80" s="351"/>
      <c r="D80" s="131"/>
      <c r="E80" s="132"/>
      <c r="F80" s="133"/>
      <c r="G80" s="134"/>
      <c r="H80" s="135"/>
      <c r="I80" s="136"/>
      <c r="J80" s="135"/>
      <c r="K80" s="137"/>
      <c r="L80" s="137" t="s">
        <v>1</v>
      </c>
      <c r="M80" s="137"/>
      <c r="N80" s="38" t="s">
        <v>262</v>
      </c>
      <c r="O80" s="576"/>
      <c r="P80" s="567"/>
      <c r="Q80" s="147"/>
      <c r="R80" s="62"/>
      <c r="S80" s="141"/>
      <c r="T80" s="142"/>
      <c r="U80" s="143"/>
      <c r="V80" s="55"/>
      <c r="W80" s="145"/>
      <c r="X80" s="142"/>
      <c r="Y80" s="143"/>
      <c r="Z80" s="55"/>
      <c r="AA80" s="145"/>
      <c r="AB80" s="142"/>
      <c r="AC80" s="143"/>
      <c r="AD80" s="55"/>
      <c r="AE80" s="145"/>
      <c r="AF80" s="142"/>
      <c r="AG80" s="143"/>
      <c r="AI80">
        <f t="shared" si="18"/>
        <v>0</v>
      </c>
      <c r="AK80" s="32">
        <f t="shared" si="19"/>
        <v>0</v>
      </c>
      <c r="AL80">
        <f t="shared" si="20"/>
        <v>0</v>
      </c>
      <c r="AM80">
        <f t="shared" si="24"/>
        <v>0</v>
      </c>
      <c r="AO80">
        <f t="shared" si="21"/>
        <v>0</v>
      </c>
      <c r="AP80">
        <f t="shared" si="25"/>
        <v>0</v>
      </c>
      <c r="AR80">
        <f t="shared" si="22"/>
        <v>0</v>
      </c>
      <c r="AS80">
        <f t="shared" si="26"/>
        <v>0</v>
      </c>
      <c r="AU80">
        <f t="shared" si="23"/>
        <v>0</v>
      </c>
      <c r="AV80">
        <f t="shared" si="27"/>
        <v>0</v>
      </c>
      <c r="AX80">
        <f t="shared" si="28"/>
        <v>0</v>
      </c>
      <c r="AY80">
        <f t="shared" si="29"/>
        <v>0</v>
      </c>
    </row>
    <row r="81" spans="1:51" ht="15.95" customHeight="1" x14ac:dyDescent="0.15">
      <c r="A81" s="120">
        <v>77</v>
      </c>
      <c r="B81" s="123"/>
      <c r="C81" s="351"/>
      <c r="D81" s="131"/>
      <c r="E81" s="132"/>
      <c r="F81" s="133"/>
      <c r="G81" s="134"/>
      <c r="H81" s="135"/>
      <c r="I81" s="136"/>
      <c r="J81" s="135"/>
      <c r="K81" s="137"/>
      <c r="L81" s="137" t="s">
        <v>1</v>
      </c>
      <c r="M81" s="137"/>
      <c r="N81" s="38" t="s">
        <v>262</v>
      </c>
      <c r="O81" s="576"/>
      <c r="P81" s="567"/>
      <c r="Q81" s="147"/>
      <c r="R81" s="62"/>
      <c r="S81" s="141"/>
      <c r="T81" s="142"/>
      <c r="U81" s="143"/>
      <c r="V81" s="55"/>
      <c r="W81" s="145"/>
      <c r="X81" s="142"/>
      <c r="Y81" s="143"/>
      <c r="Z81" s="55"/>
      <c r="AA81" s="145"/>
      <c r="AB81" s="142"/>
      <c r="AC81" s="143"/>
      <c r="AD81" s="55"/>
      <c r="AE81" s="145"/>
      <c r="AF81" s="142"/>
      <c r="AG81" s="143"/>
      <c r="AI81">
        <f t="shared" si="18"/>
        <v>0</v>
      </c>
      <c r="AK81" s="32">
        <f t="shared" si="19"/>
        <v>0</v>
      </c>
      <c r="AL81">
        <f t="shared" si="20"/>
        <v>0</v>
      </c>
      <c r="AM81">
        <f t="shared" si="24"/>
        <v>0</v>
      </c>
      <c r="AO81">
        <f t="shared" si="21"/>
        <v>0</v>
      </c>
      <c r="AP81">
        <f t="shared" si="25"/>
        <v>0</v>
      </c>
      <c r="AR81">
        <f t="shared" si="22"/>
        <v>0</v>
      </c>
      <c r="AS81">
        <f t="shared" si="26"/>
        <v>0</v>
      </c>
      <c r="AU81">
        <f t="shared" si="23"/>
        <v>0</v>
      </c>
      <c r="AV81">
        <f t="shared" si="27"/>
        <v>0</v>
      </c>
      <c r="AX81">
        <f t="shared" si="28"/>
        <v>0</v>
      </c>
      <c r="AY81">
        <f t="shared" si="29"/>
        <v>0</v>
      </c>
    </row>
    <row r="82" spans="1:51" ht="15.95" customHeight="1" x14ac:dyDescent="0.15">
      <c r="A82" s="120">
        <v>78</v>
      </c>
      <c r="B82" s="123"/>
      <c r="C82" s="351"/>
      <c r="D82" s="131"/>
      <c r="E82" s="132"/>
      <c r="F82" s="133"/>
      <c r="G82" s="134"/>
      <c r="H82" s="135"/>
      <c r="I82" s="136"/>
      <c r="J82" s="135"/>
      <c r="K82" s="137"/>
      <c r="L82" s="137" t="s">
        <v>1</v>
      </c>
      <c r="M82" s="137"/>
      <c r="N82" s="38" t="s">
        <v>262</v>
      </c>
      <c r="O82" s="576"/>
      <c r="P82" s="567"/>
      <c r="Q82" s="147"/>
      <c r="R82" s="62"/>
      <c r="S82" s="141"/>
      <c r="T82" s="142"/>
      <c r="U82" s="143"/>
      <c r="V82" s="55"/>
      <c r="W82" s="145"/>
      <c r="X82" s="142"/>
      <c r="Y82" s="143"/>
      <c r="Z82" s="55"/>
      <c r="AA82" s="145"/>
      <c r="AB82" s="142"/>
      <c r="AC82" s="143"/>
      <c r="AD82" s="55"/>
      <c r="AE82" s="145"/>
      <c r="AF82" s="142"/>
      <c r="AG82" s="143"/>
      <c r="AI82">
        <f t="shared" si="18"/>
        <v>0</v>
      </c>
      <c r="AK82" s="32">
        <f t="shared" si="19"/>
        <v>0</v>
      </c>
      <c r="AL82">
        <f t="shared" si="20"/>
        <v>0</v>
      </c>
      <c r="AM82">
        <f t="shared" si="24"/>
        <v>0</v>
      </c>
      <c r="AO82">
        <f t="shared" si="21"/>
        <v>0</v>
      </c>
      <c r="AP82">
        <f t="shared" si="25"/>
        <v>0</v>
      </c>
      <c r="AR82">
        <f t="shared" si="22"/>
        <v>0</v>
      </c>
      <c r="AS82">
        <f t="shared" si="26"/>
        <v>0</v>
      </c>
      <c r="AU82">
        <f t="shared" si="23"/>
        <v>0</v>
      </c>
      <c r="AV82">
        <f t="shared" si="27"/>
        <v>0</v>
      </c>
      <c r="AX82">
        <f t="shared" si="28"/>
        <v>0</v>
      </c>
      <c r="AY82">
        <f t="shared" si="29"/>
        <v>0</v>
      </c>
    </row>
    <row r="83" spans="1:51" ht="15.95" customHeight="1" x14ac:dyDescent="0.15">
      <c r="A83" s="120">
        <v>79</v>
      </c>
      <c r="B83" s="123"/>
      <c r="C83" s="351"/>
      <c r="D83" s="131"/>
      <c r="E83" s="132"/>
      <c r="F83" s="133"/>
      <c r="G83" s="134"/>
      <c r="H83" s="135"/>
      <c r="I83" s="136"/>
      <c r="J83" s="135"/>
      <c r="K83" s="137"/>
      <c r="L83" s="137" t="s">
        <v>1</v>
      </c>
      <c r="M83" s="137"/>
      <c r="N83" s="38" t="s">
        <v>262</v>
      </c>
      <c r="O83" s="576"/>
      <c r="P83" s="567"/>
      <c r="Q83" s="147"/>
      <c r="R83" s="62"/>
      <c r="S83" s="141"/>
      <c r="T83" s="142"/>
      <c r="U83" s="143"/>
      <c r="V83" s="55"/>
      <c r="W83" s="145"/>
      <c r="X83" s="142"/>
      <c r="Y83" s="143"/>
      <c r="Z83" s="55"/>
      <c r="AA83" s="145"/>
      <c r="AB83" s="142"/>
      <c r="AC83" s="143"/>
      <c r="AD83" s="55"/>
      <c r="AE83" s="145"/>
      <c r="AF83" s="142"/>
      <c r="AG83" s="143"/>
      <c r="AI83">
        <f t="shared" si="18"/>
        <v>0</v>
      </c>
      <c r="AK83" s="32">
        <f t="shared" si="19"/>
        <v>0</v>
      </c>
      <c r="AL83">
        <f t="shared" si="20"/>
        <v>0</v>
      </c>
      <c r="AM83">
        <f t="shared" si="24"/>
        <v>0</v>
      </c>
      <c r="AO83">
        <f t="shared" si="21"/>
        <v>0</v>
      </c>
      <c r="AP83">
        <f t="shared" si="25"/>
        <v>0</v>
      </c>
      <c r="AR83">
        <f t="shared" si="22"/>
        <v>0</v>
      </c>
      <c r="AS83">
        <f t="shared" si="26"/>
        <v>0</v>
      </c>
      <c r="AU83">
        <f t="shared" si="23"/>
        <v>0</v>
      </c>
      <c r="AV83">
        <f t="shared" si="27"/>
        <v>0</v>
      </c>
      <c r="AX83">
        <f t="shared" si="28"/>
        <v>0</v>
      </c>
      <c r="AY83">
        <f t="shared" si="29"/>
        <v>0</v>
      </c>
    </row>
    <row r="84" spans="1:51" ht="15.95" customHeight="1" thickBot="1" x14ac:dyDescent="0.2">
      <c r="A84" s="121">
        <v>80</v>
      </c>
      <c r="B84" s="284"/>
      <c r="C84" s="353"/>
      <c r="D84" s="292"/>
      <c r="E84" s="293"/>
      <c r="F84" s="294"/>
      <c r="G84" s="295"/>
      <c r="H84" s="296"/>
      <c r="I84" s="297"/>
      <c r="J84" s="296"/>
      <c r="K84" s="298"/>
      <c r="L84" s="298" t="s">
        <v>1</v>
      </c>
      <c r="M84" s="298"/>
      <c r="N84" s="40" t="s">
        <v>262</v>
      </c>
      <c r="O84" s="577"/>
      <c r="P84" s="569"/>
      <c r="Q84" s="308"/>
      <c r="R84" s="63"/>
      <c r="S84" s="302"/>
      <c r="T84" s="311"/>
      <c r="U84" s="304"/>
      <c r="V84" s="56"/>
      <c r="W84" s="306"/>
      <c r="X84" s="311"/>
      <c r="Y84" s="304"/>
      <c r="Z84" s="56"/>
      <c r="AA84" s="306"/>
      <c r="AB84" s="311"/>
      <c r="AC84" s="304"/>
      <c r="AD84" s="56"/>
      <c r="AE84" s="306"/>
      <c r="AF84" s="311"/>
      <c r="AG84" s="304"/>
      <c r="AI84">
        <f t="shared" si="18"/>
        <v>0</v>
      </c>
      <c r="AK84" s="32">
        <f t="shared" si="19"/>
        <v>0</v>
      </c>
      <c r="AL84">
        <f t="shared" si="20"/>
        <v>0</v>
      </c>
      <c r="AM84">
        <f t="shared" si="24"/>
        <v>0</v>
      </c>
      <c r="AO84">
        <f t="shared" si="21"/>
        <v>0</v>
      </c>
      <c r="AP84">
        <f t="shared" si="25"/>
        <v>0</v>
      </c>
      <c r="AR84">
        <f t="shared" si="22"/>
        <v>0</v>
      </c>
      <c r="AS84">
        <f t="shared" si="26"/>
        <v>0</v>
      </c>
      <c r="AU84">
        <f t="shared" si="23"/>
        <v>0</v>
      </c>
      <c r="AV84">
        <f t="shared" si="27"/>
        <v>0</v>
      </c>
      <c r="AX84">
        <f t="shared" si="28"/>
        <v>0</v>
      </c>
      <c r="AY84">
        <f t="shared" si="29"/>
        <v>0</v>
      </c>
    </row>
    <row r="85" spans="1:51" ht="15.95" customHeight="1" x14ac:dyDescent="0.15">
      <c r="A85" s="120">
        <v>81</v>
      </c>
      <c r="B85" s="123"/>
      <c r="C85" s="351"/>
      <c r="D85" s="131"/>
      <c r="E85" s="132"/>
      <c r="F85" s="133"/>
      <c r="G85" s="134"/>
      <c r="H85" s="135"/>
      <c r="I85" s="136"/>
      <c r="J85" s="135"/>
      <c r="K85" s="137"/>
      <c r="L85" s="137" t="s">
        <v>1</v>
      </c>
      <c r="M85" s="137"/>
      <c r="N85" s="38" t="s">
        <v>262</v>
      </c>
      <c r="O85" s="576"/>
      <c r="P85" s="567"/>
      <c r="Q85" s="147"/>
      <c r="R85" s="62"/>
      <c r="S85" s="141"/>
      <c r="T85" s="142"/>
      <c r="U85" s="143"/>
      <c r="V85" s="55"/>
      <c r="W85" s="145"/>
      <c r="X85" s="142"/>
      <c r="Y85" s="143"/>
      <c r="Z85" s="55"/>
      <c r="AA85" s="145"/>
      <c r="AB85" s="142"/>
      <c r="AC85" s="143"/>
      <c r="AD85" s="55"/>
      <c r="AE85" s="145"/>
      <c r="AF85" s="142"/>
      <c r="AG85" s="143"/>
      <c r="AI85">
        <f t="shared" si="18"/>
        <v>0</v>
      </c>
      <c r="AK85" s="32">
        <f t="shared" si="19"/>
        <v>0</v>
      </c>
      <c r="AL85">
        <f t="shared" si="20"/>
        <v>0</v>
      </c>
      <c r="AM85">
        <f t="shared" si="24"/>
        <v>0</v>
      </c>
      <c r="AO85">
        <f t="shared" si="21"/>
        <v>0</v>
      </c>
      <c r="AP85">
        <f t="shared" si="25"/>
        <v>0</v>
      </c>
      <c r="AR85">
        <f t="shared" si="22"/>
        <v>0</v>
      </c>
      <c r="AS85">
        <f t="shared" si="26"/>
        <v>0</v>
      </c>
      <c r="AU85">
        <f t="shared" si="23"/>
        <v>0</v>
      </c>
      <c r="AV85">
        <f t="shared" si="27"/>
        <v>0</v>
      </c>
      <c r="AX85">
        <f t="shared" si="28"/>
        <v>0</v>
      </c>
      <c r="AY85">
        <f t="shared" si="29"/>
        <v>0</v>
      </c>
    </row>
    <row r="86" spans="1:51" ht="15.95" customHeight="1" x14ac:dyDescent="0.15">
      <c r="A86" s="120">
        <v>82</v>
      </c>
      <c r="B86" s="123"/>
      <c r="C86" s="351"/>
      <c r="D86" s="131"/>
      <c r="E86" s="132"/>
      <c r="F86" s="133"/>
      <c r="G86" s="134"/>
      <c r="H86" s="135"/>
      <c r="I86" s="136"/>
      <c r="J86" s="135"/>
      <c r="K86" s="137"/>
      <c r="L86" s="137" t="s">
        <v>1</v>
      </c>
      <c r="M86" s="137"/>
      <c r="N86" s="38" t="s">
        <v>262</v>
      </c>
      <c r="O86" s="576"/>
      <c r="P86" s="567"/>
      <c r="Q86" s="147"/>
      <c r="R86" s="62"/>
      <c r="S86" s="141"/>
      <c r="T86" s="142"/>
      <c r="U86" s="143"/>
      <c r="V86" s="55"/>
      <c r="W86" s="145"/>
      <c r="X86" s="142"/>
      <c r="Y86" s="143"/>
      <c r="Z86" s="55"/>
      <c r="AA86" s="145"/>
      <c r="AB86" s="142"/>
      <c r="AC86" s="143"/>
      <c r="AD86" s="55"/>
      <c r="AE86" s="145"/>
      <c r="AF86" s="142"/>
      <c r="AG86" s="143"/>
      <c r="AI86">
        <f t="shared" si="18"/>
        <v>0</v>
      </c>
      <c r="AK86" s="32">
        <f t="shared" si="19"/>
        <v>0</v>
      </c>
      <c r="AL86">
        <f t="shared" si="20"/>
        <v>0</v>
      </c>
      <c r="AM86">
        <f t="shared" si="24"/>
        <v>0</v>
      </c>
      <c r="AO86">
        <f t="shared" si="21"/>
        <v>0</v>
      </c>
      <c r="AP86">
        <f t="shared" si="25"/>
        <v>0</v>
      </c>
      <c r="AR86">
        <f t="shared" si="22"/>
        <v>0</v>
      </c>
      <c r="AS86">
        <f t="shared" si="26"/>
        <v>0</v>
      </c>
      <c r="AU86">
        <f t="shared" si="23"/>
        <v>0</v>
      </c>
      <c r="AV86">
        <f t="shared" si="27"/>
        <v>0</v>
      </c>
      <c r="AX86">
        <f t="shared" si="28"/>
        <v>0</v>
      </c>
      <c r="AY86">
        <f t="shared" si="29"/>
        <v>0</v>
      </c>
    </row>
    <row r="87" spans="1:51" ht="15.95" customHeight="1" x14ac:dyDescent="0.15">
      <c r="A87" s="120">
        <v>83</v>
      </c>
      <c r="B87" s="123"/>
      <c r="C87" s="351"/>
      <c r="D87" s="131"/>
      <c r="E87" s="132"/>
      <c r="F87" s="133"/>
      <c r="G87" s="134"/>
      <c r="H87" s="135"/>
      <c r="I87" s="136"/>
      <c r="J87" s="135"/>
      <c r="K87" s="137"/>
      <c r="L87" s="137" t="s">
        <v>1</v>
      </c>
      <c r="M87" s="137"/>
      <c r="N87" s="38" t="s">
        <v>262</v>
      </c>
      <c r="O87" s="576"/>
      <c r="P87" s="567"/>
      <c r="Q87" s="147"/>
      <c r="R87" s="62"/>
      <c r="S87" s="141"/>
      <c r="T87" s="142"/>
      <c r="U87" s="143"/>
      <c r="V87" s="55"/>
      <c r="W87" s="145"/>
      <c r="X87" s="142"/>
      <c r="Y87" s="143"/>
      <c r="Z87" s="55"/>
      <c r="AA87" s="145"/>
      <c r="AB87" s="142"/>
      <c r="AC87" s="143"/>
      <c r="AD87" s="55"/>
      <c r="AE87" s="145"/>
      <c r="AF87" s="142"/>
      <c r="AG87" s="143"/>
      <c r="AI87">
        <f t="shared" si="18"/>
        <v>0</v>
      </c>
      <c r="AK87" s="32">
        <f t="shared" si="19"/>
        <v>0</v>
      </c>
      <c r="AL87">
        <f t="shared" si="20"/>
        <v>0</v>
      </c>
      <c r="AM87">
        <f t="shared" si="24"/>
        <v>0</v>
      </c>
      <c r="AO87">
        <f t="shared" si="21"/>
        <v>0</v>
      </c>
      <c r="AP87">
        <f t="shared" si="25"/>
        <v>0</v>
      </c>
      <c r="AR87">
        <f t="shared" si="22"/>
        <v>0</v>
      </c>
      <c r="AS87">
        <f t="shared" si="26"/>
        <v>0</v>
      </c>
      <c r="AU87">
        <f t="shared" si="23"/>
        <v>0</v>
      </c>
      <c r="AV87">
        <f t="shared" si="27"/>
        <v>0</v>
      </c>
      <c r="AX87">
        <f t="shared" si="28"/>
        <v>0</v>
      </c>
      <c r="AY87">
        <f t="shared" si="29"/>
        <v>0</v>
      </c>
    </row>
    <row r="88" spans="1:51" ht="15.95" customHeight="1" x14ac:dyDescent="0.15">
      <c r="A88" s="120">
        <v>84</v>
      </c>
      <c r="B88" s="123"/>
      <c r="C88" s="351"/>
      <c r="D88" s="131"/>
      <c r="E88" s="132"/>
      <c r="F88" s="133"/>
      <c r="G88" s="134"/>
      <c r="H88" s="135"/>
      <c r="I88" s="136"/>
      <c r="J88" s="135"/>
      <c r="K88" s="137"/>
      <c r="L88" s="137" t="s">
        <v>1</v>
      </c>
      <c r="M88" s="137"/>
      <c r="N88" s="38" t="s">
        <v>262</v>
      </c>
      <c r="O88" s="576"/>
      <c r="P88" s="567"/>
      <c r="Q88" s="147"/>
      <c r="R88" s="62"/>
      <c r="S88" s="141"/>
      <c r="T88" s="142"/>
      <c r="U88" s="143"/>
      <c r="V88" s="55"/>
      <c r="W88" s="145"/>
      <c r="X88" s="142"/>
      <c r="Y88" s="143"/>
      <c r="Z88" s="55"/>
      <c r="AA88" s="145"/>
      <c r="AB88" s="142"/>
      <c r="AC88" s="143"/>
      <c r="AD88" s="55"/>
      <c r="AE88" s="145"/>
      <c r="AF88" s="142"/>
      <c r="AG88" s="143"/>
      <c r="AI88">
        <f t="shared" si="18"/>
        <v>0</v>
      </c>
      <c r="AK88" s="32">
        <f t="shared" si="19"/>
        <v>0</v>
      </c>
      <c r="AL88">
        <f t="shared" si="20"/>
        <v>0</v>
      </c>
      <c r="AM88">
        <f t="shared" si="24"/>
        <v>0</v>
      </c>
      <c r="AO88">
        <f t="shared" si="21"/>
        <v>0</v>
      </c>
      <c r="AP88">
        <f t="shared" si="25"/>
        <v>0</v>
      </c>
      <c r="AR88">
        <f t="shared" si="22"/>
        <v>0</v>
      </c>
      <c r="AS88">
        <f t="shared" si="26"/>
        <v>0</v>
      </c>
      <c r="AU88">
        <f t="shared" si="23"/>
        <v>0</v>
      </c>
      <c r="AV88">
        <f t="shared" si="27"/>
        <v>0</v>
      </c>
      <c r="AX88">
        <f t="shared" si="28"/>
        <v>0</v>
      </c>
      <c r="AY88">
        <f t="shared" si="29"/>
        <v>0</v>
      </c>
    </row>
    <row r="89" spans="1:51" ht="15.95" customHeight="1" x14ac:dyDescent="0.15">
      <c r="A89" s="119">
        <v>85</v>
      </c>
      <c r="B89" s="283"/>
      <c r="C89" s="352"/>
      <c r="D89" s="285"/>
      <c r="E89" s="286"/>
      <c r="F89" s="287"/>
      <c r="G89" s="288"/>
      <c r="H89" s="289"/>
      <c r="I89" s="290"/>
      <c r="J89" s="289"/>
      <c r="K89" s="291"/>
      <c r="L89" s="291" t="s">
        <v>1</v>
      </c>
      <c r="M89" s="291"/>
      <c r="N89" s="39" t="s">
        <v>262</v>
      </c>
      <c r="O89" s="575"/>
      <c r="P89" s="568"/>
      <c r="Q89" s="307"/>
      <c r="R89" s="61"/>
      <c r="S89" s="299"/>
      <c r="T89" s="310"/>
      <c r="U89" s="301"/>
      <c r="V89" s="54"/>
      <c r="W89" s="305"/>
      <c r="X89" s="310"/>
      <c r="Y89" s="301"/>
      <c r="Z89" s="54"/>
      <c r="AA89" s="305"/>
      <c r="AB89" s="310"/>
      <c r="AC89" s="301"/>
      <c r="AD89" s="54"/>
      <c r="AE89" s="305"/>
      <c r="AF89" s="310"/>
      <c r="AG89" s="301"/>
      <c r="AI89">
        <f t="shared" si="18"/>
        <v>0</v>
      </c>
      <c r="AK89" s="32">
        <f t="shared" si="19"/>
        <v>0</v>
      </c>
      <c r="AL89">
        <f t="shared" si="20"/>
        <v>0</v>
      </c>
      <c r="AM89">
        <f t="shared" si="24"/>
        <v>0</v>
      </c>
      <c r="AO89">
        <f t="shared" si="21"/>
        <v>0</v>
      </c>
      <c r="AP89">
        <f t="shared" si="25"/>
        <v>0</v>
      </c>
      <c r="AR89">
        <f t="shared" si="22"/>
        <v>0</v>
      </c>
      <c r="AS89">
        <f t="shared" si="26"/>
        <v>0</v>
      </c>
      <c r="AU89">
        <f t="shared" si="23"/>
        <v>0</v>
      </c>
      <c r="AV89">
        <f t="shared" si="27"/>
        <v>0</v>
      </c>
      <c r="AX89">
        <f t="shared" si="28"/>
        <v>0</v>
      </c>
      <c r="AY89">
        <f t="shared" si="29"/>
        <v>0</v>
      </c>
    </row>
    <row r="90" spans="1:51" ht="15.95" customHeight="1" x14ac:dyDescent="0.15">
      <c r="A90" s="120">
        <v>86</v>
      </c>
      <c r="B90" s="123"/>
      <c r="C90" s="351"/>
      <c r="D90" s="131"/>
      <c r="E90" s="132"/>
      <c r="F90" s="133"/>
      <c r="G90" s="134"/>
      <c r="H90" s="135"/>
      <c r="I90" s="136"/>
      <c r="J90" s="135"/>
      <c r="K90" s="137"/>
      <c r="L90" s="137" t="s">
        <v>1</v>
      </c>
      <c r="M90" s="137"/>
      <c r="N90" s="38" t="s">
        <v>262</v>
      </c>
      <c r="O90" s="576"/>
      <c r="P90" s="567"/>
      <c r="Q90" s="147"/>
      <c r="R90" s="62"/>
      <c r="S90" s="141"/>
      <c r="T90" s="142"/>
      <c r="U90" s="143"/>
      <c r="V90" s="55"/>
      <c r="W90" s="145"/>
      <c r="X90" s="142"/>
      <c r="Y90" s="143"/>
      <c r="Z90" s="55"/>
      <c r="AA90" s="145"/>
      <c r="AB90" s="142"/>
      <c r="AC90" s="143"/>
      <c r="AD90" s="55"/>
      <c r="AE90" s="145"/>
      <c r="AF90" s="142"/>
      <c r="AG90" s="143"/>
      <c r="AI90">
        <f t="shared" si="18"/>
        <v>0</v>
      </c>
      <c r="AK90" s="32">
        <f t="shared" si="19"/>
        <v>0</v>
      </c>
      <c r="AL90">
        <f t="shared" si="20"/>
        <v>0</v>
      </c>
      <c r="AM90">
        <f t="shared" si="24"/>
        <v>0</v>
      </c>
      <c r="AO90">
        <f t="shared" si="21"/>
        <v>0</v>
      </c>
      <c r="AP90">
        <f t="shared" si="25"/>
        <v>0</v>
      </c>
      <c r="AR90">
        <f t="shared" si="22"/>
        <v>0</v>
      </c>
      <c r="AS90">
        <f t="shared" si="26"/>
        <v>0</v>
      </c>
      <c r="AU90">
        <f t="shared" si="23"/>
        <v>0</v>
      </c>
      <c r="AV90">
        <f t="shared" si="27"/>
        <v>0</v>
      </c>
      <c r="AX90">
        <f t="shared" si="28"/>
        <v>0</v>
      </c>
      <c r="AY90">
        <f t="shared" si="29"/>
        <v>0</v>
      </c>
    </row>
    <row r="91" spans="1:51" ht="15.95" customHeight="1" x14ac:dyDescent="0.15">
      <c r="A91" s="120">
        <v>87</v>
      </c>
      <c r="B91" s="123"/>
      <c r="C91" s="351"/>
      <c r="D91" s="131"/>
      <c r="E91" s="132"/>
      <c r="F91" s="133"/>
      <c r="G91" s="134"/>
      <c r="H91" s="135"/>
      <c r="I91" s="136"/>
      <c r="J91" s="135"/>
      <c r="K91" s="137"/>
      <c r="L91" s="137" t="s">
        <v>1</v>
      </c>
      <c r="M91" s="137"/>
      <c r="N91" s="38" t="s">
        <v>262</v>
      </c>
      <c r="O91" s="576"/>
      <c r="P91" s="567"/>
      <c r="Q91" s="147"/>
      <c r="R91" s="62"/>
      <c r="S91" s="141"/>
      <c r="T91" s="142"/>
      <c r="U91" s="143"/>
      <c r="V91" s="55"/>
      <c r="W91" s="145"/>
      <c r="X91" s="142"/>
      <c r="Y91" s="143"/>
      <c r="Z91" s="55"/>
      <c r="AA91" s="145"/>
      <c r="AB91" s="142"/>
      <c r="AC91" s="143"/>
      <c r="AD91" s="55"/>
      <c r="AE91" s="145"/>
      <c r="AF91" s="142"/>
      <c r="AG91" s="143"/>
      <c r="AI91">
        <f t="shared" si="18"/>
        <v>0</v>
      </c>
      <c r="AK91" s="32">
        <f t="shared" si="19"/>
        <v>0</v>
      </c>
      <c r="AL91">
        <f t="shared" si="20"/>
        <v>0</v>
      </c>
      <c r="AM91">
        <f t="shared" si="24"/>
        <v>0</v>
      </c>
      <c r="AO91">
        <f t="shared" si="21"/>
        <v>0</v>
      </c>
      <c r="AP91">
        <f t="shared" si="25"/>
        <v>0</v>
      </c>
      <c r="AR91">
        <f t="shared" si="22"/>
        <v>0</v>
      </c>
      <c r="AS91">
        <f t="shared" si="26"/>
        <v>0</v>
      </c>
      <c r="AU91">
        <f t="shared" si="23"/>
        <v>0</v>
      </c>
      <c r="AV91">
        <f t="shared" si="27"/>
        <v>0</v>
      </c>
      <c r="AX91">
        <f t="shared" si="28"/>
        <v>0</v>
      </c>
      <c r="AY91">
        <f t="shared" si="29"/>
        <v>0</v>
      </c>
    </row>
    <row r="92" spans="1:51" ht="15.95" customHeight="1" x14ac:dyDescent="0.15">
      <c r="A92" s="120">
        <v>88</v>
      </c>
      <c r="B92" s="123"/>
      <c r="C92" s="351"/>
      <c r="D92" s="131"/>
      <c r="E92" s="132"/>
      <c r="F92" s="133"/>
      <c r="G92" s="134"/>
      <c r="H92" s="135"/>
      <c r="I92" s="136"/>
      <c r="J92" s="135"/>
      <c r="K92" s="137"/>
      <c r="L92" s="137" t="s">
        <v>1</v>
      </c>
      <c r="M92" s="137"/>
      <c r="N92" s="38" t="s">
        <v>262</v>
      </c>
      <c r="O92" s="576"/>
      <c r="P92" s="567"/>
      <c r="Q92" s="147"/>
      <c r="R92" s="62"/>
      <c r="S92" s="141"/>
      <c r="T92" s="142"/>
      <c r="U92" s="143"/>
      <c r="V92" s="55"/>
      <c r="W92" s="145"/>
      <c r="X92" s="142"/>
      <c r="Y92" s="143"/>
      <c r="Z92" s="55"/>
      <c r="AA92" s="145"/>
      <c r="AB92" s="142"/>
      <c r="AC92" s="143"/>
      <c r="AD92" s="55"/>
      <c r="AE92" s="145"/>
      <c r="AF92" s="142"/>
      <c r="AG92" s="143"/>
      <c r="AI92">
        <f t="shared" si="18"/>
        <v>0</v>
      </c>
      <c r="AK92" s="32">
        <f t="shared" si="19"/>
        <v>0</v>
      </c>
      <c r="AL92">
        <f t="shared" si="20"/>
        <v>0</v>
      </c>
      <c r="AM92">
        <f t="shared" si="24"/>
        <v>0</v>
      </c>
      <c r="AO92">
        <f t="shared" si="21"/>
        <v>0</v>
      </c>
      <c r="AP92">
        <f t="shared" si="25"/>
        <v>0</v>
      </c>
      <c r="AR92">
        <f t="shared" si="22"/>
        <v>0</v>
      </c>
      <c r="AS92">
        <f t="shared" si="26"/>
        <v>0</v>
      </c>
      <c r="AU92">
        <f t="shared" si="23"/>
        <v>0</v>
      </c>
      <c r="AV92">
        <f t="shared" si="27"/>
        <v>0</v>
      </c>
      <c r="AX92">
        <f t="shared" si="28"/>
        <v>0</v>
      </c>
      <c r="AY92">
        <f t="shared" si="29"/>
        <v>0</v>
      </c>
    </row>
    <row r="93" spans="1:51" ht="15.95" customHeight="1" x14ac:dyDescent="0.15">
      <c r="A93" s="120">
        <v>89</v>
      </c>
      <c r="B93" s="123"/>
      <c r="C93" s="351"/>
      <c r="D93" s="131"/>
      <c r="E93" s="132"/>
      <c r="F93" s="133"/>
      <c r="G93" s="134"/>
      <c r="H93" s="135"/>
      <c r="I93" s="136"/>
      <c r="J93" s="135"/>
      <c r="K93" s="137"/>
      <c r="L93" s="137" t="s">
        <v>1</v>
      </c>
      <c r="M93" s="137"/>
      <c r="N93" s="38" t="s">
        <v>262</v>
      </c>
      <c r="O93" s="576"/>
      <c r="P93" s="567"/>
      <c r="Q93" s="147"/>
      <c r="R93" s="62"/>
      <c r="S93" s="141"/>
      <c r="T93" s="142"/>
      <c r="U93" s="143"/>
      <c r="V93" s="55"/>
      <c r="W93" s="145"/>
      <c r="X93" s="142"/>
      <c r="Y93" s="143"/>
      <c r="Z93" s="55"/>
      <c r="AA93" s="145"/>
      <c r="AB93" s="142"/>
      <c r="AC93" s="143"/>
      <c r="AD93" s="55"/>
      <c r="AE93" s="145"/>
      <c r="AF93" s="142"/>
      <c r="AG93" s="143"/>
      <c r="AI93">
        <f t="shared" si="18"/>
        <v>0</v>
      </c>
      <c r="AK93" s="32">
        <f t="shared" si="19"/>
        <v>0</v>
      </c>
      <c r="AL93">
        <f t="shared" si="20"/>
        <v>0</v>
      </c>
      <c r="AM93">
        <f t="shared" si="24"/>
        <v>0</v>
      </c>
      <c r="AO93">
        <f t="shared" si="21"/>
        <v>0</v>
      </c>
      <c r="AP93">
        <f t="shared" si="25"/>
        <v>0</v>
      </c>
      <c r="AR93">
        <f t="shared" si="22"/>
        <v>0</v>
      </c>
      <c r="AS93">
        <f t="shared" si="26"/>
        <v>0</v>
      </c>
      <c r="AU93">
        <f t="shared" si="23"/>
        <v>0</v>
      </c>
      <c r="AV93">
        <f t="shared" si="27"/>
        <v>0</v>
      </c>
      <c r="AX93">
        <f t="shared" si="28"/>
        <v>0</v>
      </c>
      <c r="AY93">
        <f t="shared" si="29"/>
        <v>0</v>
      </c>
    </row>
    <row r="94" spans="1:51" ht="15.95" customHeight="1" thickBot="1" x14ac:dyDescent="0.2">
      <c r="A94" s="121">
        <v>90</v>
      </c>
      <c r="B94" s="284"/>
      <c r="C94" s="353"/>
      <c r="D94" s="292"/>
      <c r="E94" s="293"/>
      <c r="F94" s="294"/>
      <c r="G94" s="295"/>
      <c r="H94" s="296"/>
      <c r="I94" s="297"/>
      <c r="J94" s="296"/>
      <c r="K94" s="298"/>
      <c r="L94" s="298" t="s">
        <v>1</v>
      </c>
      <c r="M94" s="298"/>
      <c r="N94" s="40" t="s">
        <v>262</v>
      </c>
      <c r="O94" s="577"/>
      <c r="P94" s="569"/>
      <c r="Q94" s="308"/>
      <c r="R94" s="63"/>
      <c r="S94" s="302"/>
      <c r="T94" s="311"/>
      <c r="U94" s="304"/>
      <c r="V94" s="56"/>
      <c r="W94" s="306"/>
      <c r="X94" s="311"/>
      <c r="Y94" s="304"/>
      <c r="Z94" s="56"/>
      <c r="AA94" s="306"/>
      <c r="AB94" s="311"/>
      <c r="AC94" s="304"/>
      <c r="AD94" s="56"/>
      <c r="AE94" s="306"/>
      <c r="AF94" s="311"/>
      <c r="AG94" s="304"/>
      <c r="AI94">
        <f t="shared" si="18"/>
        <v>0</v>
      </c>
      <c r="AK94" s="32">
        <f t="shared" si="19"/>
        <v>0</v>
      </c>
      <c r="AL94">
        <f t="shared" si="20"/>
        <v>0</v>
      </c>
      <c r="AM94">
        <f t="shared" si="24"/>
        <v>0</v>
      </c>
      <c r="AO94">
        <f t="shared" si="21"/>
        <v>0</v>
      </c>
      <c r="AP94">
        <f t="shared" si="25"/>
        <v>0</v>
      </c>
      <c r="AR94">
        <f t="shared" si="22"/>
        <v>0</v>
      </c>
      <c r="AS94">
        <f t="shared" si="26"/>
        <v>0</v>
      </c>
      <c r="AU94">
        <f t="shared" si="23"/>
        <v>0</v>
      </c>
      <c r="AV94">
        <f t="shared" si="27"/>
        <v>0</v>
      </c>
      <c r="AX94">
        <f t="shared" si="28"/>
        <v>0</v>
      </c>
      <c r="AY94">
        <f t="shared" si="29"/>
        <v>0</v>
      </c>
    </row>
    <row r="95" spans="1:51" ht="15.95" customHeight="1" x14ac:dyDescent="0.15">
      <c r="A95" s="120">
        <v>91</v>
      </c>
      <c r="B95" s="123"/>
      <c r="C95" s="351"/>
      <c r="D95" s="131"/>
      <c r="E95" s="132"/>
      <c r="F95" s="133"/>
      <c r="G95" s="134"/>
      <c r="H95" s="135"/>
      <c r="I95" s="136"/>
      <c r="J95" s="135"/>
      <c r="K95" s="137"/>
      <c r="L95" s="137" t="s">
        <v>1</v>
      </c>
      <c r="M95" s="137"/>
      <c r="N95" s="38" t="s">
        <v>262</v>
      </c>
      <c r="O95" s="576"/>
      <c r="P95" s="567"/>
      <c r="Q95" s="147"/>
      <c r="R95" s="62"/>
      <c r="S95" s="141"/>
      <c r="T95" s="142"/>
      <c r="U95" s="143"/>
      <c r="V95" s="55"/>
      <c r="W95" s="145"/>
      <c r="X95" s="142"/>
      <c r="Y95" s="143"/>
      <c r="Z95" s="55"/>
      <c r="AA95" s="145"/>
      <c r="AB95" s="142"/>
      <c r="AC95" s="143"/>
      <c r="AD95" s="55"/>
      <c r="AE95" s="145"/>
      <c r="AF95" s="142"/>
      <c r="AG95" s="143"/>
      <c r="AI95">
        <f t="shared" si="18"/>
        <v>0</v>
      </c>
      <c r="AK95" s="32">
        <f t="shared" si="19"/>
        <v>0</v>
      </c>
      <c r="AL95">
        <f t="shared" si="20"/>
        <v>0</v>
      </c>
      <c r="AM95">
        <f t="shared" si="24"/>
        <v>0</v>
      </c>
      <c r="AO95">
        <f t="shared" si="21"/>
        <v>0</v>
      </c>
      <c r="AP95">
        <f t="shared" si="25"/>
        <v>0</v>
      </c>
      <c r="AR95">
        <f t="shared" si="22"/>
        <v>0</v>
      </c>
      <c r="AS95">
        <f t="shared" si="26"/>
        <v>0</v>
      </c>
      <c r="AU95">
        <f t="shared" si="23"/>
        <v>0</v>
      </c>
      <c r="AV95">
        <f t="shared" si="27"/>
        <v>0</v>
      </c>
      <c r="AX95">
        <f t="shared" si="28"/>
        <v>0</v>
      </c>
      <c r="AY95">
        <f t="shared" si="29"/>
        <v>0</v>
      </c>
    </row>
    <row r="96" spans="1:51" ht="15.95" customHeight="1" x14ac:dyDescent="0.15">
      <c r="A96" s="120">
        <v>92</v>
      </c>
      <c r="B96" s="123"/>
      <c r="C96" s="351"/>
      <c r="D96" s="131"/>
      <c r="E96" s="132"/>
      <c r="F96" s="133"/>
      <c r="G96" s="134"/>
      <c r="H96" s="135"/>
      <c r="I96" s="136"/>
      <c r="J96" s="135"/>
      <c r="K96" s="137"/>
      <c r="L96" s="137" t="s">
        <v>1</v>
      </c>
      <c r="M96" s="137"/>
      <c r="N96" s="38" t="s">
        <v>262</v>
      </c>
      <c r="O96" s="576"/>
      <c r="P96" s="567"/>
      <c r="Q96" s="147"/>
      <c r="R96" s="62"/>
      <c r="S96" s="141"/>
      <c r="T96" s="142"/>
      <c r="U96" s="143"/>
      <c r="V96" s="55"/>
      <c r="W96" s="145"/>
      <c r="X96" s="142"/>
      <c r="Y96" s="143"/>
      <c r="Z96" s="55"/>
      <c r="AA96" s="145"/>
      <c r="AB96" s="142"/>
      <c r="AC96" s="143"/>
      <c r="AD96" s="55"/>
      <c r="AE96" s="145"/>
      <c r="AF96" s="142"/>
      <c r="AG96" s="143"/>
      <c r="AI96">
        <f t="shared" si="18"/>
        <v>0</v>
      </c>
      <c r="AK96" s="32">
        <f t="shared" si="19"/>
        <v>0</v>
      </c>
      <c r="AL96">
        <f t="shared" si="20"/>
        <v>0</v>
      </c>
      <c r="AM96">
        <f t="shared" si="24"/>
        <v>0</v>
      </c>
      <c r="AO96">
        <f t="shared" si="21"/>
        <v>0</v>
      </c>
      <c r="AP96">
        <f t="shared" si="25"/>
        <v>0</v>
      </c>
      <c r="AR96">
        <f t="shared" si="22"/>
        <v>0</v>
      </c>
      <c r="AS96">
        <f t="shared" si="26"/>
        <v>0</v>
      </c>
      <c r="AU96">
        <f t="shared" si="23"/>
        <v>0</v>
      </c>
      <c r="AV96">
        <f t="shared" si="27"/>
        <v>0</v>
      </c>
      <c r="AX96">
        <f t="shared" si="28"/>
        <v>0</v>
      </c>
      <c r="AY96">
        <f t="shared" si="29"/>
        <v>0</v>
      </c>
    </row>
    <row r="97" spans="1:51" ht="15.95" customHeight="1" x14ac:dyDescent="0.15">
      <c r="A97" s="120">
        <v>93</v>
      </c>
      <c r="B97" s="123"/>
      <c r="C97" s="351"/>
      <c r="D97" s="131"/>
      <c r="E97" s="132"/>
      <c r="F97" s="133"/>
      <c r="G97" s="134"/>
      <c r="H97" s="135"/>
      <c r="I97" s="136"/>
      <c r="J97" s="135"/>
      <c r="K97" s="137"/>
      <c r="L97" s="137" t="s">
        <v>1</v>
      </c>
      <c r="M97" s="137"/>
      <c r="N97" s="38" t="s">
        <v>262</v>
      </c>
      <c r="O97" s="576"/>
      <c r="P97" s="567"/>
      <c r="Q97" s="147"/>
      <c r="R97" s="62"/>
      <c r="S97" s="141"/>
      <c r="T97" s="142"/>
      <c r="U97" s="143"/>
      <c r="V97" s="55"/>
      <c r="W97" s="145"/>
      <c r="X97" s="142"/>
      <c r="Y97" s="143"/>
      <c r="Z97" s="55"/>
      <c r="AA97" s="145"/>
      <c r="AB97" s="142"/>
      <c r="AC97" s="143"/>
      <c r="AD97" s="55"/>
      <c r="AE97" s="145"/>
      <c r="AF97" s="142"/>
      <c r="AG97" s="143"/>
      <c r="AI97">
        <f t="shared" si="18"/>
        <v>0</v>
      </c>
      <c r="AK97" s="32">
        <f t="shared" si="19"/>
        <v>0</v>
      </c>
      <c r="AL97">
        <f t="shared" si="20"/>
        <v>0</v>
      </c>
      <c r="AM97">
        <f t="shared" si="24"/>
        <v>0</v>
      </c>
      <c r="AO97">
        <f t="shared" si="21"/>
        <v>0</v>
      </c>
      <c r="AP97">
        <f t="shared" si="25"/>
        <v>0</v>
      </c>
      <c r="AR97">
        <f t="shared" si="22"/>
        <v>0</v>
      </c>
      <c r="AS97">
        <f t="shared" si="26"/>
        <v>0</v>
      </c>
      <c r="AU97">
        <f t="shared" si="23"/>
        <v>0</v>
      </c>
      <c r="AV97">
        <f t="shared" si="27"/>
        <v>0</v>
      </c>
      <c r="AX97">
        <f t="shared" si="28"/>
        <v>0</v>
      </c>
      <c r="AY97">
        <f t="shared" si="29"/>
        <v>0</v>
      </c>
    </row>
    <row r="98" spans="1:51" ht="15.95" customHeight="1" x14ac:dyDescent="0.15">
      <c r="A98" s="120">
        <v>94</v>
      </c>
      <c r="B98" s="123"/>
      <c r="C98" s="351"/>
      <c r="D98" s="131"/>
      <c r="E98" s="132"/>
      <c r="F98" s="133"/>
      <c r="G98" s="134"/>
      <c r="H98" s="135"/>
      <c r="I98" s="136"/>
      <c r="J98" s="135"/>
      <c r="K98" s="137"/>
      <c r="L98" s="137" t="s">
        <v>1</v>
      </c>
      <c r="M98" s="137"/>
      <c r="N98" s="38" t="s">
        <v>262</v>
      </c>
      <c r="O98" s="576"/>
      <c r="P98" s="567"/>
      <c r="Q98" s="147"/>
      <c r="R98" s="62"/>
      <c r="S98" s="141"/>
      <c r="T98" s="142"/>
      <c r="U98" s="143"/>
      <c r="V98" s="55"/>
      <c r="W98" s="145"/>
      <c r="X98" s="142"/>
      <c r="Y98" s="143"/>
      <c r="Z98" s="55"/>
      <c r="AA98" s="145"/>
      <c r="AB98" s="142"/>
      <c r="AC98" s="143"/>
      <c r="AD98" s="55"/>
      <c r="AE98" s="145"/>
      <c r="AF98" s="142"/>
      <c r="AG98" s="143"/>
      <c r="AI98">
        <f t="shared" si="18"/>
        <v>0</v>
      </c>
      <c r="AK98" s="32">
        <f t="shared" si="19"/>
        <v>0</v>
      </c>
      <c r="AL98">
        <f t="shared" si="20"/>
        <v>0</v>
      </c>
      <c r="AM98">
        <f t="shared" si="24"/>
        <v>0</v>
      </c>
      <c r="AO98">
        <f t="shared" si="21"/>
        <v>0</v>
      </c>
      <c r="AP98">
        <f t="shared" si="25"/>
        <v>0</v>
      </c>
      <c r="AR98">
        <f t="shared" si="22"/>
        <v>0</v>
      </c>
      <c r="AS98">
        <f t="shared" si="26"/>
        <v>0</v>
      </c>
      <c r="AU98">
        <f t="shared" si="23"/>
        <v>0</v>
      </c>
      <c r="AV98">
        <f t="shared" si="27"/>
        <v>0</v>
      </c>
      <c r="AX98">
        <f t="shared" si="28"/>
        <v>0</v>
      </c>
      <c r="AY98">
        <f t="shared" si="29"/>
        <v>0</v>
      </c>
    </row>
    <row r="99" spans="1:51" ht="15.95" customHeight="1" x14ac:dyDescent="0.15">
      <c r="A99" s="119">
        <v>95</v>
      </c>
      <c r="B99" s="283"/>
      <c r="C99" s="352"/>
      <c r="D99" s="285"/>
      <c r="E99" s="286"/>
      <c r="F99" s="287"/>
      <c r="G99" s="288"/>
      <c r="H99" s="289"/>
      <c r="I99" s="290"/>
      <c r="J99" s="289"/>
      <c r="K99" s="291"/>
      <c r="L99" s="291" t="s">
        <v>1</v>
      </c>
      <c r="M99" s="291"/>
      <c r="N99" s="39" t="s">
        <v>262</v>
      </c>
      <c r="O99" s="575"/>
      <c r="P99" s="568"/>
      <c r="Q99" s="307"/>
      <c r="R99" s="61"/>
      <c r="S99" s="299"/>
      <c r="T99" s="310"/>
      <c r="U99" s="301"/>
      <c r="V99" s="54"/>
      <c r="W99" s="305"/>
      <c r="X99" s="310"/>
      <c r="Y99" s="301"/>
      <c r="Z99" s="54"/>
      <c r="AA99" s="305"/>
      <c r="AB99" s="310"/>
      <c r="AC99" s="301"/>
      <c r="AD99" s="54"/>
      <c r="AE99" s="305"/>
      <c r="AF99" s="310"/>
      <c r="AG99" s="301"/>
      <c r="AI99">
        <f t="shared" si="18"/>
        <v>0</v>
      </c>
      <c r="AK99" s="32">
        <f t="shared" si="19"/>
        <v>0</v>
      </c>
      <c r="AL99">
        <f t="shared" si="20"/>
        <v>0</v>
      </c>
      <c r="AM99">
        <f t="shared" si="24"/>
        <v>0</v>
      </c>
      <c r="AO99">
        <f t="shared" si="21"/>
        <v>0</v>
      </c>
      <c r="AP99">
        <f t="shared" si="25"/>
        <v>0</v>
      </c>
      <c r="AR99">
        <f t="shared" si="22"/>
        <v>0</v>
      </c>
      <c r="AS99">
        <f t="shared" si="26"/>
        <v>0</v>
      </c>
      <c r="AU99">
        <f t="shared" si="23"/>
        <v>0</v>
      </c>
      <c r="AV99">
        <f t="shared" si="27"/>
        <v>0</v>
      </c>
      <c r="AX99">
        <f t="shared" si="28"/>
        <v>0</v>
      </c>
      <c r="AY99">
        <f t="shared" si="29"/>
        <v>0</v>
      </c>
    </row>
    <row r="100" spans="1:51" ht="15.95" customHeight="1" x14ac:dyDescent="0.15">
      <c r="A100" s="120">
        <v>96</v>
      </c>
      <c r="B100" s="123"/>
      <c r="C100" s="351"/>
      <c r="D100" s="131"/>
      <c r="E100" s="132"/>
      <c r="F100" s="133"/>
      <c r="G100" s="134"/>
      <c r="H100" s="135"/>
      <c r="I100" s="136"/>
      <c r="J100" s="135"/>
      <c r="K100" s="137"/>
      <c r="L100" s="137" t="s">
        <v>1</v>
      </c>
      <c r="M100" s="137"/>
      <c r="N100" s="38" t="s">
        <v>262</v>
      </c>
      <c r="O100" s="576"/>
      <c r="P100" s="567"/>
      <c r="Q100" s="147"/>
      <c r="R100" s="62"/>
      <c r="S100" s="141"/>
      <c r="T100" s="142"/>
      <c r="U100" s="143"/>
      <c r="V100" s="55"/>
      <c r="W100" s="145"/>
      <c r="X100" s="142"/>
      <c r="Y100" s="143"/>
      <c r="Z100" s="55"/>
      <c r="AA100" s="145"/>
      <c r="AB100" s="142"/>
      <c r="AC100" s="143"/>
      <c r="AD100" s="55"/>
      <c r="AE100" s="145"/>
      <c r="AF100" s="142"/>
      <c r="AG100" s="143"/>
      <c r="AI100">
        <f t="shared" si="18"/>
        <v>0</v>
      </c>
      <c r="AK100" s="32">
        <f t="shared" si="19"/>
        <v>0</v>
      </c>
      <c r="AL100">
        <f t="shared" si="20"/>
        <v>0</v>
      </c>
      <c r="AM100">
        <f t="shared" si="24"/>
        <v>0</v>
      </c>
      <c r="AO100">
        <f t="shared" si="21"/>
        <v>0</v>
      </c>
      <c r="AP100">
        <f t="shared" si="25"/>
        <v>0</v>
      </c>
      <c r="AR100">
        <f t="shared" si="22"/>
        <v>0</v>
      </c>
      <c r="AS100">
        <f t="shared" si="26"/>
        <v>0</v>
      </c>
      <c r="AU100">
        <f t="shared" si="23"/>
        <v>0</v>
      </c>
      <c r="AV100">
        <f t="shared" si="27"/>
        <v>0</v>
      </c>
      <c r="AX100">
        <f t="shared" si="28"/>
        <v>0</v>
      </c>
      <c r="AY100">
        <f t="shared" si="29"/>
        <v>0</v>
      </c>
    </row>
    <row r="101" spans="1:51" ht="15.95" customHeight="1" x14ac:dyDescent="0.15">
      <c r="A101" s="120">
        <v>97</v>
      </c>
      <c r="B101" s="123"/>
      <c r="C101" s="351"/>
      <c r="D101" s="131"/>
      <c r="E101" s="132"/>
      <c r="F101" s="133"/>
      <c r="G101" s="134"/>
      <c r="H101" s="135"/>
      <c r="I101" s="136"/>
      <c r="J101" s="135"/>
      <c r="K101" s="137"/>
      <c r="L101" s="137" t="s">
        <v>1</v>
      </c>
      <c r="M101" s="137"/>
      <c r="N101" s="38" t="s">
        <v>262</v>
      </c>
      <c r="O101" s="576"/>
      <c r="P101" s="567"/>
      <c r="Q101" s="147"/>
      <c r="R101" s="62"/>
      <c r="S101" s="141"/>
      <c r="T101" s="142"/>
      <c r="U101" s="143"/>
      <c r="V101" s="55"/>
      <c r="W101" s="145"/>
      <c r="X101" s="142"/>
      <c r="Y101" s="143"/>
      <c r="Z101" s="55"/>
      <c r="AA101" s="145"/>
      <c r="AB101" s="142"/>
      <c r="AC101" s="143"/>
      <c r="AD101" s="55"/>
      <c r="AE101" s="145"/>
      <c r="AF101" s="142"/>
      <c r="AG101" s="143"/>
      <c r="AI101">
        <f t="shared" si="18"/>
        <v>0</v>
      </c>
      <c r="AK101" s="32">
        <f t="shared" ref="AK101:AK104" si="30">IF(K101="",0,1)</f>
        <v>0</v>
      </c>
      <c r="AL101">
        <f t="shared" ref="AL101:AL104" si="31">IF(S101="",0,1)</f>
        <v>0</v>
      </c>
      <c r="AM101">
        <f t="shared" si="24"/>
        <v>0</v>
      </c>
      <c r="AO101">
        <f t="shared" ref="AO101:AO104" si="32">IF(W101="",0,1)</f>
        <v>0</v>
      </c>
      <c r="AP101">
        <f t="shared" si="25"/>
        <v>0</v>
      </c>
      <c r="AR101">
        <f t="shared" ref="AR101:AR104" si="33">IF(AA101="",0,1)</f>
        <v>0</v>
      </c>
      <c r="AS101">
        <f t="shared" si="26"/>
        <v>0</v>
      </c>
      <c r="AU101">
        <f t="shared" ref="AU101:AU104" si="34">IF(AE101="",0,1)</f>
        <v>0</v>
      </c>
      <c r="AV101">
        <f t="shared" si="27"/>
        <v>0</v>
      </c>
      <c r="AX101">
        <f t="shared" si="28"/>
        <v>0</v>
      </c>
      <c r="AY101">
        <f t="shared" si="29"/>
        <v>0</v>
      </c>
    </row>
    <row r="102" spans="1:51" ht="15.95" customHeight="1" x14ac:dyDescent="0.15">
      <c r="A102" s="120">
        <v>98</v>
      </c>
      <c r="B102" s="123"/>
      <c r="C102" s="351"/>
      <c r="D102" s="131"/>
      <c r="E102" s="132"/>
      <c r="F102" s="133"/>
      <c r="G102" s="134"/>
      <c r="H102" s="135"/>
      <c r="I102" s="136"/>
      <c r="J102" s="135"/>
      <c r="K102" s="137"/>
      <c r="L102" s="137" t="s">
        <v>1</v>
      </c>
      <c r="M102" s="137"/>
      <c r="N102" s="38" t="s">
        <v>262</v>
      </c>
      <c r="O102" s="576"/>
      <c r="P102" s="567"/>
      <c r="Q102" s="147"/>
      <c r="R102" s="62"/>
      <c r="S102" s="141"/>
      <c r="T102" s="142"/>
      <c r="U102" s="143"/>
      <c r="V102" s="55"/>
      <c r="W102" s="145"/>
      <c r="X102" s="142"/>
      <c r="Y102" s="143"/>
      <c r="Z102" s="55"/>
      <c r="AA102" s="145"/>
      <c r="AB102" s="142"/>
      <c r="AC102" s="143"/>
      <c r="AD102" s="55"/>
      <c r="AE102" s="145"/>
      <c r="AF102" s="142"/>
      <c r="AG102" s="143"/>
      <c r="AI102">
        <f t="shared" si="18"/>
        <v>0</v>
      </c>
      <c r="AK102" s="32">
        <f t="shared" si="30"/>
        <v>0</v>
      </c>
      <c r="AL102">
        <f t="shared" si="31"/>
        <v>0</v>
      </c>
      <c r="AM102">
        <f t="shared" si="24"/>
        <v>0</v>
      </c>
      <c r="AO102">
        <f t="shared" si="32"/>
        <v>0</v>
      </c>
      <c r="AP102">
        <f t="shared" si="25"/>
        <v>0</v>
      </c>
      <c r="AR102">
        <f t="shared" si="33"/>
        <v>0</v>
      </c>
      <c r="AS102">
        <f t="shared" si="26"/>
        <v>0</v>
      </c>
      <c r="AU102">
        <f t="shared" si="34"/>
        <v>0</v>
      </c>
      <c r="AV102">
        <f t="shared" si="27"/>
        <v>0</v>
      </c>
      <c r="AX102">
        <f t="shared" si="28"/>
        <v>0</v>
      </c>
      <c r="AY102">
        <f t="shared" si="29"/>
        <v>0</v>
      </c>
    </row>
    <row r="103" spans="1:51" ht="15.95" customHeight="1" x14ac:dyDescent="0.15">
      <c r="A103" s="120">
        <v>99</v>
      </c>
      <c r="B103" s="123"/>
      <c r="C103" s="351"/>
      <c r="D103" s="131"/>
      <c r="E103" s="132"/>
      <c r="F103" s="133"/>
      <c r="G103" s="134"/>
      <c r="H103" s="135"/>
      <c r="I103" s="136"/>
      <c r="J103" s="135"/>
      <c r="K103" s="137"/>
      <c r="L103" s="137" t="s">
        <v>1</v>
      </c>
      <c r="M103" s="137"/>
      <c r="N103" s="38" t="s">
        <v>262</v>
      </c>
      <c r="O103" s="576"/>
      <c r="P103" s="567"/>
      <c r="Q103" s="147"/>
      <c r="R103" s="62"/>
      <c r="S103" s="141"/>
      <c r="T103" s="142"/>
      <c r="U103" s="143"/>
      <c r="V103" s="55"/>
      <c r="W103" s="145"/>
      <c r="X103" s="142"/>
      <c r="Y103" s="143"/>
      <c r="Z103" s="55"/>
      <c r="AA103" s="145"/>
      <c r="AB103" s="142"/>
      <c r="AC103" s="143"/>
      <c r="AD103" s="55"/>
      <c r="AE103" s="145"/>
      <c r="AF103" s="142"/>
      <c r="AG103" s="143"/>
      <c r="AI103">
        <f t="shared" si="18"/>
        <v>0</v>
      </c>
      <c r="AK103" s="32">
        <f t="shared" si="30"/>
        <v>0</v>
      </c>
      <c r="AL103">
        <f t="shared" si="31"/>
        <v>0</v>
      </c>
      <c r="AM103">
        <f t="shared" si="24"/>
        <v>0</v>
      </c>
      <c r="AO103">
        <f t="shared" si="32"/>
        <v>0</v>
      </c>
      <c r="AP103">
        <f t="shared" si="25"/>
        <v>0</v>
      </c>
      <c r="AR103">
        <f t="shared" si="33"/>
        <v>0</v>
      </c>
      <c r="AS103">
        <f t="shared" si="26"/>
        <v>0</v>
      </c>
      <c r="AU103">
        <f t="shared" si="34"/>
        <v>0</v>
      </c>
      <c r="AV103">
        <f t="shared" si="27"/>
        <v>0</v>
      </c>
      <c r="AX103">
        <f t="shared" si="28"/>
        <v>0</v>
      </c>
      <c r="AY103">
        <f t="shared" si="29"/>
        <v>0</v>
      </c>
    </row>
    <row r="104" spans="1:51" ht="15.95" customHeight="1" thickBot="1" x14ac:dyDescent="0.2">
      <c r="A104" s="121">
        <v>100</v>
      </c>
      <c r="B104" s="284"/>
      <c r="C104" s="353"/>
      <c r="D104" s="292"/>
      <c r="E104" s="293"/>
      <c r="F104" s="294"/>
      <c r="G104" s="295"/>
      <c r="H104" s="296"/>
      <c r="I104" s="297"/>
      <c r="J104" s="296"/>
      <c r="K104" s="298"/>
      <c r="L104" s="298" t="s">
        <v>1</v>
      </c>
      <c r="M104" s="298"/>
      <c r="N104" s="40" t="s">
        <v>262</v>
      </c>
      <c r="O104" s="577"/>
      <c r="P104" s="569"/>
      <c r="Q104" s="308"/>
      <c r="R104" s="63"/>
      <c r="S104" s="302"/>
      <c r="T104" s="311"/>
      <c r="U104" s="304"/>
      <c r="V104" s="56"/>
      <c r="W104" s="306"/>
      <c r="X104" s="311"/>
      <c r="Y104" s="304"/>
      <c r="Z104" s="56"/>
      <c r="AA104" s="306"/>
      <c r="AB104" s="311"/>
      <c r="AC104" s="304"/>
      <c r="AD104" s="56"/>
      <c r="AE104" s="306"/>
      <c r="AF104" s="311"/>
      <c r="AG104" s="304"/>
      <c r="AI104">
        <f t="shared" si="18"/>
        <v>0</v>
      </c>
      <c r="AK104" s="32">
        <f t="shared" si="30"/>
        <v>0</v>
      </c>
      <c r="AL104">
        <f t="shared" si="31"/>
        <v>0</v>
      </c>
      <c r="AM104">
        <f t="shared" si="24"/>
        <v>0</v>
      </c>
      <c r="AO104">
        <f t="shared" si="32"/>
        <v>0</v>
      </c>
      <c r="AP104">
        <f t="shared" si="25"/>
        <v>0</v>
      </c>
      <c r="AR104">
        <f t="shared" si="33"/>
        <v>0</v>
      </c>
      <c r="AS104">
        <f t="shared" si="26"/>
        <v>0</v>
      </c>
      <c r="AU104">
        <f t="shared" si="34"/>
        <v>0</v>
      </c>
      <c r="AV104">
        <f t="shared" si="27"/>
        <v>0</v>
      </c>
      <c r="AX104">
        <f t="shared" si="28"/>
        <v>0</v>
      </c>
      <c r="AY104">
        <f t="shared" si="29"/>
        <v>0</v>
      </c>
    </row>
    <row r="105" spans="1:51" ht="14.25" thickBot="1" x14ac:dyDescent="0.2">
      <c r="A105" s="32"/>
      <c r="B105" s="32"/>
      <c r="C105" s="32"/>
      <c r="D105" s="32"/>
      <c r="E105" s="32"/>
      <c r="F105" s="32"/>
      <c r="G105" s="32"/>
      <c r="H105" s="32"/>
      <c r="I105" s="32"/>
      <c r="J105" s="32"/>
      <c r="K105" s="32"/>
      <c r="L105" s="32"/>
      <c r="M105" s="32"/>
      <c r="N105" s="32"/>
      <c r="O105" s="32"/>
      <c r="P105" s="32"/>
      <c r="Q105" s="32"/>
      <c r="R105" s="32"/>
      <c r="AF105" s="32"/>
      <c r="AG105" s="32"/>
      <c r="AI105" s="89">
        <f>SUM(AI5:AI104)</f>
        <v>0</v>
      </c>
      <c r="AL105" s="174">
        <f t="shared" ref="AL105:AV105" si="35">SUM(AL5:AL104)</f>
        <v>0</v>
      </c>
      <c r="AM105" s="175">
        <f t="shared" si="35"/>
        <v>0</v>
      </c>
      <c r="AN105" s="176">
        <f t="shared" si="35"/>
        <v>0</v>
      </c>
      <c r="AO105" s="174">
        <f t="shared" si="35"/>
        <v>0</v>
      </c>
      <c r="AP105" s="175">
        <f t="shared" si="35"/>
        <v>0</v>
      </c>
      <c r="AQ105" s="176">
        <f t="shared" si="35"/>
        <v>0</v>
      </c>
      <c r="AR105" s="174">
        <f t="shared" si="35"/>
        <v>0</v>
      </c>
      <c r="AS105" s="175">
        <f t="shared" si="35"/>
        <v>0</v>
      </c>
      <c r="AT105" s="176">
        <f t="shared" si="35"/>
        <v>0</v>
      </c>
      <c r="AU105" s="174">
        <f t="shared" si="35"/>
        <v>0</v>
      </c>
      <c r="AV105" s="175">
        <f t="shared" si="35"/>
        <v>0</v>
      </c>
      <c r="AW105" s="176"/>
      <c r="AX105" s="578">
        <f>SUM(AX5:AX104)</f>
        <v>0</v>
      </c>
      <c r="AY105" s="578">
        <f>SUM(AY5:AY104)</f>
        <v>0</v>
      </c>
    </row>
    <row r="106" spans="1:51" ht="14.25" thickBot="1" x14ac:dyDescent="0.2">
      <c r="AL106" t="s">
        <v>269</v>
      </c>
      <c r="AO106" t="s">
        <v>267</v>
      </c>
      <c r="AR106" t="s">
        <v>268</v>
      </c>
    </row>
    <row r="107" spans="1:51" ht="14.25" thickBot="1" x14ac:dyDescent="0.2">
      <c r="AJ107" s="89">
        <f>総括申込!$U$6</f>
        <v>0</v>
      </c>
      <c r="AL107" s="174">
        <f>IF($AJ107="一般",AL105+AO105+AR105+AU105,0)+IF($AJ107="大学",AL105+AO105+AR105+AU105,0)</f>
        <v>0</v>
      </c>
      <c r="AM107" s="175">
        <f>IF($AJ107="一般",AM105+AP105+AS105+AV105,0)+IF($AJ107="大学",AM105+AP105+AS105+AV105,0)</f>
        <v>0</v>
      </c>
      <c r="AN107" s="176"/>
      <c r="AO107" s="174">
        <f>IF($AJ107="高校",AL105+AO105+AR105+AU105,0)</f>
        <v>0</v>
      </c>
      <c r="AP107" s="175">
        <f>IF($AJ107="高校",AM105+AP105+AS105+AV105,0)</f>
        <v>0</v>
      </c>
      <c r="AQ107" s="176"/>
      <c r="AR107" s="174">
        <f>IF($AJ107="中学",AL105+AO105+AR105+AU105,0)</f>
        <v>0</v>
      </c>
      <c r="AS107" s="175">
        <f>IF($AJ107="中学",AM105+AP105+AS105+AV105,0)</f>
        <v>0</v>
      </c>
      <c r="AT107" s="176"/>
      <c r="AX107">
        <f>AX105-AY105</f>
        <v>0</v>
      </c>
    </row>
  </sheetData>
  <sheetProtection algorithmName="SHA-512" hashValue="/6xgWtGIgybTaBXVZKPRr9eVsjplemQx+9sWwrBtbAw76wiJJ5niVUlnmfRVQ7VnIHy0fawr+lrf9daSDV1WUA==" saltValue="1ky0/HcMhiCjUHBEzk2J/g==" spinCount="100000" sheet="1" objects="1" scenarios="1"/>
  <mergeCells count="10">
    <mergeCell ref="D2:E2"/>
    <mergeCell ref="F2:G2"/>
    <mergeCell ref="N2:N3"/>
    <mergeCell ref="S2:U2"/>
    <mergeCell ref="W2:Y2"/>
    <mergeCell ref="AA2:AC2"/>
    <mergeCell ref="AE2:AG2"/>
    <mergeCell ref="P2:Q2"/>
    <mergeCell ref="U1:V1"/>
    <mergeCell ref="W1:Y1"/>
  </mergeCells>
  <phoneticPr fontId="1"/>
  <dataValidations count="14">
    <dataValidation allowBlank="1" showInputMessage="1" showErrorMessage="1" prompt="記入禁止" sqref="C5:C104" xr:uid="{00000000-0002-0000-0300-000000000000}"/>
    <dataValidation imeMode="off" allowBlank="1" showInputMessage="1" showErrorMessage="1" prompt="「/」を入れず西暦年の下2桁と月日を6文字の数字だけで入力" sqref="H5:H104" xr:uid="{00000000-0002-0000-0300-000001000000}"/>
    <dataValidation type="list" allowBlank="1" showInputMessage="1" showErrorMessage="1" prompt="ｸﾗﾌﾞﾁｰﾑの中高生は「中学」、「高校」を選択" sqref="M5" xr:uid="{00000000-0002-0000-0300-000002000000}">
      <formula1>選手区分</formula1>
    </dataValidation>
    <dataValidation type="list" allowBlank="1" showErrorMessage="1" prompt="強化指定選手は「○」を選択" sqref="K5:K104" xr:uid="{00000000-0002-0000-0300-000003000000}">
      <formula1>有無</formula1>
    </dataValidation>
    <dataValidation type="list" allowBlank="1" showInputMessage="1" showErrorMessage="1" prompt="新規ｱｽﾘｰﾄﾋﾞﾌﾞｽ希望時は「○」を選択_x000a_" sqref="B5" xr:uid="{00000000-0002-0000-0300-000004000000}">
      <formula1>有無</formula1>
    </dataValidation>
    <dataValidation type="list" allowBlank="1" showInputMessage="1" showErrorMessage="1" prompt="種目を選択" sqref="AA5 S5 W5 AE5" xr:uid="{00000000-0002-0000-0300-000005000000}">
      <formula1>_1記録会女子</formula1>
    </dataValidation>
    <dataValidation type="list" allowBlank="1" showInputMessage="1" showErrorMessage="1" prompt="4x100mRのﾘﾚｰﾒﾝﾊﾞｰのﾁｰﾑｺｰﾄﾞを選択。1ﾁｰﾑの時は「○」を選択。_x000a_複数ﾁｰﾑの時は「A～J」を選択。" sqref="P5" xr:uid="{00000000-0002-0000-0300-000006000000}">
      <formula1>ﾘﾚｰﾁｰﾑｺｰﾄﾞ</formula1>
    </dataValidation>
    <dataValidation type="list" allowBlank="1" showInputMessage="1" showErrorMessage="1" prompt="4x400mRのﾘﾚｰﾒﾝﾊﾞｰのﾁｰﾑｺｰﾄﾞを選択。1ﾁｰﾑの時は「○」を選択。_x000a_複数ﾁｰﾑの時は「A～J」を選択。" sqref="Q5" xr:uid="{00000000-0002-0000-0300-000007000000}">
      <formula1>ﾘﾚｰﾁｰﾑｺｰﾄﾞ</formula1>
    </dataValidation>
    <dataValidation type="list" allowBlank="1" showErrorMessage="1" prompt="新規ﾅﾝﾊﾞｰ希望時は「○」を選択_x000a_" sqref="B6:B104" xr:uid="{00000000-0002-0000-0300-000008000000}">
      <formula1>有無</formula1>
    </dataValidation>
    <dataValidation type="list" allowBlank="1" showErrorMessage="1" prompt="ｸﾗﾌﾞﾁｰﾑの中高生は「中学」、「高校」を選択" sqref="M6:M104" xr:uid="{00000000-0002-0000-0300-000009000000}">
      <formula1>選手区分</formula1>
    </dataValidation>
    <dataValidation type="list" allowBlank="1" showErrorMessage="1" prompt="4x100mRのﾘﾚｰﾒﾝﾊﾞｰのﾁｰﾑｺｰﾄﾞを選択。1ﾁｰﾑの時は「○」を選択。_x000a_複数ﾁｰﾑの時は「A～J」を選択。" sqref="P6:P104" xr:uid="{00000000-0002-0000-0300-00000A000000}">
      <formula1>ﾘﾚｰﾁｰﾑｺｰﾄﾞ</formula1>
    </dataValidation>
    <dataValidation type="list" allowBlank="1" showErrorMessage="1" prompt="4x400mRのﾘﾚｰﾒﾝﾊﾞｰのﾁｰﾑｺｰﾄﾞを選択。1ﾁｰﾑの時は「○」を選択。_x000a_複数ﾁｰﾑの時は「A～J」を選択。" sqref="Q6:Q104" xr:uid="{00000000-0002-0000-0300-00000B000000}">
      <formula1>ﾘﾚｰﾁｰﾑｺｰﾄﾞ</formula1>
    </dataValidation>
    <dataValidation type="list" allowBlank="1" showErrorMessage="1" prompt="種目を選択" sqref="S6:S104 W6:W104 AA6:AA104 AE6:AE104" xr:uid="{00000000-0002-0000-0300-00000C000000}">
      <formula1>_1記録会女子</formula1>
    </dataValidation>
    <dataValidation imeMode="off" allowBlank="1" showInputMessage="1" showErrorMessage="1" sqref="AF5:AG104 I5:J104 T5:U104 X5:Y104 AB5:AC104 F5:G104" xr:uid="{00000000-0002-0000-0300-00000D000000}"/>
  </dataValidations>
  <pageMargins left="0.31496062992125984" right="0.19685039370078741" top="0.59055118110236227" bottom="0.19685039370078741" header="0.31496062992125984" footer="0.31496062992125984"/>
  <pageSetup paperSize="9" scale="65" orientation="landscape" horizontalDpi="4294967292" r:id="rId1"/>
  <rowBreaks count="1" manualBreakCount="1">
    <brk id="5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コード表!$J$3:$J$49</xm:f>
          </x14:formula1>
          <xm:sqref>L5:L104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O34"/>
  <sheetViews>
    <sheetView showZeros="0" zoomScale="85" zoomScaleNormal="85" workbookViewId="0">
      <pane ySplit="3" topLeftCell="A4" activePane="bottomLeft" state="frozen"/>
      <selection pane="bottomLef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5" x14ac:dyDescent="0.15">
      <c r="K1" s="207" t="s">
        <v>342</v>
      </c>
    </row>
    <row r="2" spans="1:15" ht="19.5" thickBot="1" x14ac:dyDescent="0.2">
      <c r="A2" s="436" t="str">
        <f>総括申込!$A$3&amp;"-"&amp;総括申込!$A$12</f>
        <v>2021年度-第 1回神奈川県記録会 兼 国体選考会</v>
      </c>
      <c r="B2" s="437"/>
      <c r="C2" s="437"/>
      <c r="D2" s="437"/>
      <c r="E2" s="437"/>
      <c r="F2" s="437"/>
      <c r="G2" s="437"/>
      <c r="H2" s="437"/>
      <c r="I2" s="437"/>
      <c r="J2" s="437"/>
    </row>
    <row r="3" spans="1:15" ht="19.5" thickBot="1" x14ac:dyDescent="0.2">
      <c r="A3" s="438"/>
      <c r="B3" s="923" t="s">
        <v>452</v>
      </c>
      <c r="C3" s="923"/>
      <c r="D3" s="923"/>
      <c r="E3" s="923"/>
      <c r="F3" s="923"/>
      <c r="H3" s="90" t="s">
        <v>379</v>
      </c>
      <c r="I3" s="371">
        <f>総括申込!$T$33</f>
        <v>0</v>
      </c>
    </row>
    <row r="4" spans="1:15" ht="19.5" thickBot="1" x14ac:dyDescent="0.2">
      <c r="A4" s="438"/>
      <c r="B4" s="439"/>
      <c r="C4" s="439"/>
      <c r="D4" s="439"/>
      <c r="E4" s="439"/>
      <c r="F4" s="439"/>
      <c r="H4" s="180"/>
      <c r="I4" s="460"/>
    </row>
    <row r="5" spans="1:15" ht="24" customHeight="1" thickBot="1" x14ac:dyDescent="0.2">
      <c r="A5" s="436" t="s">
        <v>453</v>
      </c>
      <c r="E5" s="90" t="s">
        <v>260</v>
      </c>
      <c r="F5" s="367">
        <f>総括申込!C9</f>
        <v>0</v>
      </c>
      <c r="G5" s="370" t="s">
        <v>378</v>
      </c>
      <c r="H5" s="366"/>
      <c r="I5" s="366"/>
    </row>
    <row r="6" spans="1:15" ht="14.25" customHeight="1" thickBot="1" x14ac:dyDescent="0.2">
      <c r="A6" s="148" t="s">
        <v>232</v>
      </c>
      <c r="B6" s="149" t="s">
        <v>252</v>
      </c>
      <c r="C6" s="924" t="s">
        <v>235</v>
      </c>
      <c r="D6" s="909"/>
      <c r="E6" s="910"/>
      <c r="F6" s="337"/>
      <c r="G6" s="90">
        <f>総括申込!U6</f>
        <v>0</v>
      </c>
      <c r="H6" s="277" t="s">
        <v>241</v>
      </c>
      <c r="I6" s="925" t="s">
        <v>258</v>
      </c>
      <c r="J6" s="925"/>
      <c r="K6" s="925"/>
    </row>
    <row r="7" spans="1:15" ht="15" thickBot="1" x14ac:dyDescent="0.2">
      <c r="A7" s="150" t="s">
        <v>233</v>
      </c>
      <c r="B7" s="243" t="s">
        <v>243</v>
      </c>
      <c r="C7" s="151"/>
      <c r="D7" s="152" t="s">
        <v>377</v>
      </c>
      <c r="E7" s="153" t="s">
        <v>171</v>
      </c>
      <c r="F7" s="358" t="s">
        <v>364</v>
      </c>
      <c r="G7" s="73"/>
      <c r="I7" s="925"/>
      <c r="J7" s="925"/>
      <c r="K7" s="925"/>
    </row>
    <row r="8" spans="1:15" ht="15" thickBot="1" x14ac:dyDescent="0.2">
      <c r="A8" s="154" t="s">
        <v>234</v>
      </c>
      <c r="B8" s="155" t="s">
        <v>236</v>
      </c>
      <c r="C8" s="156"/>
      <c r="D8" s="157" t="s">
        <v>237</v>
      </c>
      <c r="E8" s="158" t="s">
        <v>350</v>
      </c>
      <c r="F8" s="359" t="s">
        <v>246</v>
      </c>
      <c r="G8" s="368"/>
      <c r="H8" s="82"/>
      <c r="I8" s="925"/>
      <c r="J8" s="925"/>
      <c r="K8" s="925"/>
      <c r="O8" s="89" t="s">
        <v>271</v>
      </c>
    </row>
    <row r="9" spans="1:15" ht="14.25" customHeight="1" x14ac:dyDescent="0.15">
      <c r="A9" s="159">
        <v>1</v>
      </c>
      <c r="B9" s="314"/>
      <c r="C9" s="160"/>
      <c r="D9" s="319"/>
      <c r="E9" s="320"/>
      <c r="F9" s="360" t="str">
        <f>IF(B9="","",IF(B9="○",F$5,F$5&amp;" "&amp;B9))</f>
        <v/>
      </c>
      <c r="G9" s="369" t="str">
        <f>IF(B9="","",G$6)</f>
        <v/>
      </c>
      <c r="I9" s="926" t="s">
        <v>242</v>
      </c>
      <c r="J9" s="926"/>
      <c r="K9" s="926"/>
      <c r="O9" s="184">
        <f t="shared" ref="O9:O18" si="0">IF(D9="",0,1)</f>
        <v>0</v>
      </c>
    </row>
    <row r="10" spans="1:15" ht="14.25" customHeight="1" x14ac:dyDescent="0.15">
      <c r="A10" s="161">
        <v>2</v>
      </c>
      <c r="B10" s="315"/>
      <c r="C10" s="162"/>
      <c r="D10" s="321"/>
      <c r="E10" s="322"/>
      <c r="F10" s="361" t="str">
        <f t="shared" ref="F10:F18" si="1">IF(B10="","",IF(B10="○",F$5,F$5&amp;" "&amp;B10))</f>
        <v/>
      </c>
      <c r="G10" s="369" t="str">
        <f t="shared" ref="G10:G18" si="2">IF(B10="","",G$6)</f>
        <v/>
      </c>
      <c r="I10" s="926"/>
      <c r="J10" s="926"/>
      <c r="K10" s="926"/>
      <c r="O10" s="185">
        <f t="shared" si="0"/>
        <v>0</v>
      </c>
    </row>
    <row r="11" spans="1:15" ht="14.25" customHeight="1" x14ac:dyDescent="0.15">
      <c r="A11" s="161">
        <v>3</v>
      </c>
      <c r="B11" s="315"/>
      <c r="C11" s="162"/>
      <c r="D11" s="321"/>
      <c r="E11" s="322"/>
      <c r="F11" s="361" t="str">
        <f t="shared" si="1"/>
        <v/>
      </c>
      <c r="G11" s="369" t="str">
        <f t="shared" si="2"/>
        <v/>
      </c>
      <c r="I11" s="82" t="s">
        <v>245</v>
      </c>
      <c r="O11" s="185">
        <f t="shared" si="0"/>
        <v>0</v>
      </c>
    </row>
    <row r="12" spans="1:15" ht="14.25" x14ac:dyDescent="0.15">
      <c r="A12" s="161">
        <v>4</v>
      </c>
      <c r="B12" s="315"/>
      <c r="C12" s="162"/>
      <c r="D12" s="321"/>
      <c r="E12" s="322"/>
      <c r="F12" s="361" t="str">
        <f t="shared" si="1"/>
        <v/>
      </c>
      <c r="G12" s="369" t="str">
        <f t="shared" si="2"/>
        <v/>
      </c>
      <c r="I12" s="83" t="s">
        <v>238</v>
      </c>
      <c r="J12" s="71"/>
      <c r="K12" s="72"/>
      <c r="O12" s="185">
        <f t="shared" si="0"/>
        <v>0</v>
      </c>
    </row>
    <row r="13" spans="1:15" ht="14.25" customHeight="1" thickBot="1" x14ac:dyDescent="0.2">
      <c r="A13" s="163">
        <v>5</v>
      </c>
      <c r="B13" s="316"/>
      <c r="C13" s="164"/>
      <c r="D13" s="323"/>
      <c r="E13" s="324"/>
      <c r="F13" s="362" t="str">
        <f t="shared" si="1"/>
        <v/>
      </c>
      <c r="G13" s="369" t="str">
        <f t="shared" si="2"/>
        <v/>
      </c>
      <c r="I13" s="84" t="s">
        <v>243</v>
      </c>
      <c r="J13" s="76" t="s">
        <v>244</v>
      </c>
      <c r="K13" s="77"/>
      <c r="O13" s="185">
        <f t="shared" si="0"/>
        <v>0</v>
      </c>
    </row>
    <row r="14" spans="1:15" ht="15" thickTop="1" x14ac:dyDescent="0.15">
      <c r="A14" s="165">
        <v>6</v>
      </c>
      <c r="B14" s="317"/>
      <c r="C14" s="166"/>
      <c r="D14" s="325"/>
      <c r="E14" s="326"/>
      <c r="F14" s="363" t="str">
        <f t="shared" si="1"/>
        <v/>
      </c>
      <c r="G14" s="369" t="str">
        <f t="shared" si="2"/>
        <v/>
      </c>
      <c r="I14" s="85" t="s">
        <v>186</v>
      </c>
      <c r="J14" s="78" t="s">
        <v>246</v>
      </c>
      <c r="K14" s="79"/>
      <c r="O14" s="185">
        <f t="shared" si="0"/>
        <v>0</v>
      </c>
    </row>
    <row r="15" spans="1:15" ht="14.25" x14ac:dyDescent="0.15">
      <c r="A15" s="161">
        <v>7</v>
      </c>
      <c r="B15" s="315"/>
      <c r="C15" s="162"/>
      <c r="D15" s="321"/>
      <c r="E15" s="322"/>
      <c r="F15" s="361" t="str">
        <f t="shared" si="1"/>
        <v/>
      </c>
      <c r="G15" s="369" t="str">
        <f t="shared" si="2"/>
        <v/>
      </c>
      <c r="I15" s="86" t="s">
        <v>239</v>
      </c>
      <c r="J15" s="80" t="s">
        <v>247</v>
      </c>
      <c r="K15" s="81"/>
      <c r="O15" s="185">
        <f t="shared" si="0"/>
        <v>0</v>
      </c>
    </row>
    <row r="16" spans="1:15" ht="14.25" x14ac:dyDescent="0.15">
      <c r="A16" s="161">
        <v>8</v>
      </c>
      <c r="B16" s="315"/>
      <c r="C16" s="162"/>
      <c r="D16" s="321"/>
      <c r="E16" s="322"/>
      <c r="F16" s="361" t="str">
        <f t="shared" si="1"/>
        <v/>
      </c>
      <c r="G16" s="369" t="str">
        <f t="shared" si="2"/>
        <v/>
      </c>
      <c r="I16" s="86" t="s">
        <v>248</v>
      </c>
      <c r="J16" s="80" t="s">
        <v>249</v>
      </c>
      <c r="K16" s="81"/>
      <c r="O16" s="185">
        <f t="shared" si="0"/>
        <v>0</v>
      </c>
    </row>
    <row r="17" spans="1:15" ht="14.25" x14ac:dyDescent="0.15">
      <c r="A17" s="161">
        <v>9</v>
      </c>
      <c r="B17" s="315"/>
      <c r="C17" s="162"/>
      <c r="D17" s="321"/>
      <c r="E17" s="322"/>
      <c r="F17" s="361" t="str">
        <f t="shared" si="1"/>
        <v/>
      </c>
      <c r="G17" s="369" t="str">
        <f t="shared" si="2"/>
        <v/>
      </c>
      <c r="I17" s="86" t="s">
        <v>254</v>
      </c>
      <c r="J17" s="88" t="s">
        <v>253</v>
      </c>
      <c r="K17" s="81"/>
      <c r="O17" s="185">
        <f t="shared" si="0"/>
        <v>0</v>
      </c>
    </row>
    <row r="18" spans="1:15" ht="15" thickBot="1" x14ac:dyDescent="0.2">
      <c r="A18" s="167">
        <v>10</v>
      </c>
      <c r="B18" s="318"/>
      <c r="C18" s="168"/>
      <c r="D18" s="327"/>
      <c r="E18" s="328"/>
      <c r="F18" s="364" t="str">
        <f t="shared" si="1"/>
        <v/>
      </c>
      <c r="G18" s="369" t="str">
        <f t="shared" si="2"/>
        <v/>
      </c>
      <c r="I18" s="87" t="s">
        <v>250</v>
      </c>
      <c r="J18" s="74" t="s">
        <v>251</v>
      </c>
      <c r="K18" s="75"/>
      <c r="O18" s="185">
        <f t="shared" si="0"/>
        <v>0</v>
      </c>
    </row>
    <row r="19" spans="1:15" ht="14.25" thickBot="1" x14ac:dyDescent="0.2">
      <c r="O19" s="89">
        <f>SUM(O9:O18)</f>
        <v>0</v>
      </c>
    </row>
    <row r="20" spans="1:15" ht="24" customHeight="1" thickBot="1" x14ac:dyDescent="0.2">
      <c r="A20" s="436" t="s">
        <v>454</v>
      </c>
    </row>
    <row r="21" spans="1:15" ht="14.25" customHeight="1" x14ac:dyDescent="0.15">
      <c r="A21" s="148" t="s">
        <v>232</v>
      </c>
      <c r="B21" s="169" t="s">
        <v>252</v>
      </c>
      <c r="C21" s="924" t="s">
        <v>376</v>
      </c>
      <c r="D21" s="909"/>
      <c r="E21" s="910"/>
      <c r="F21" s="337"/>
      <c r="G21" s="73"/>
      <c r="H21" s="277" t="s">
        <v>241</v>
      </c>
      <c r="I21" s="925" t="s">
        <v>258</v>
      </c>
      <c r="J21" s="925"/>
      <c r="K21" s="925"/>
    </row>
    <row r="22" spans="1:15" ht="15" thickBot="1" x14ac:dyDescent="0.2">
      <c r="A22" s="150" t="s">
        <v>233</v>
      </c>
      <c r="B22" s="243" t="s">
        <v>341</v>
      </c>
      <c r="C22" s="151"/>
      <c r="D22" s="152" t="s">
        <v>259</v>
      </c>
      <c r="E22" s="153" t="s">
        <v>171</v>
      </c>
      <c r="F22" s="358" t="s">
        <v>364</v>
      </c>
      <c r="G22" s="73"/>
      <c r="I22" s="925"/>
      <c r="J22" s="925"/>
      <c r="K22" s="925"/>
    </row>
    <row r="23" spans="1:15" ht="15" thickBot="1" x14ac:dyDescent="0.2">
      <c r="A23" s="154" t="s">
        <v>234</v>
      </c>
      <c r="B23" s="170" t="s">
        <v>239</v>
      </c>
      <c r="C23" s="156"/>
      <c r="D23" s="157" t="s">
        <v>240</v>
      </c>
      <c r="E23" s="158" t="s">
        <v>349</v>
      </c>
      <c r="F23" s="359" t="s">
        <v>246</v>
      </c>
      <c r="G23" s="368"/>
      <c r="H23" s="82"/>
      <c r="I23" s="925"/>
      <c r="J23" s="925"/>
      <c r="K23" s="925"/>
      <c r="O23" s="89" t="s">
        <v>271</v>
      </c>
    </row>
    <row r="24" spans="1:15" ht="14.25" customHeight="1" x14ac:dyDescent="0.15">
      <c r="A24" s="159">
        <v>1</v>
      </c>
      <c r="B24" s="314"/>
      <c r="C24" s="66"/>
      <c r="D24" s="319"/>
      <c r="E24" s="320"/>
      <c r="F24" s="360" t="str">
        <f t="shared" ref="F24:F33" si="3">IF(B24="","",IF(B24="○",F$5,F$5&amp;" "&amp;B24))</f>
        <v/>
      </c>
      <c r="G24" s="369" t="str">
        <f t="shared" ref="G24:G33" si="4">IF(B24="","",G$6)</f>
        <v/>
      </c>
      <c r="I24" s="926" t="s">
        <v>242</v>
      </c>
      <c r="J24" s="926"/>
      <c r="K24" s="926"/>
      <c r="O24" s="184">
        <f t="shared" ref="O24:O33" si="5">IF(D24="",0,1)</f>
        <v>0</v>
      </c>
    </row>
    <row r="25" spans="1:15" ht="14.25" customHeight="1" x14ac:dyDescent="0.15">
      <c r="A25" s="161">
        <v>2</v>
      </c>
      <c r="B25" s="315"/>
      <c r="C25" s="67"/>
      <c r="D25" s="321"/>
      <c r="E25" s="322"/>
      <c r="F25" s="361" t="str">
        <f t="shared" si="3"/>
        <v/>
      </c>
      <c r="G25" s="369" t="str">
        <f t="shared" si="4"/>
        <v/>
      </c>
      <c r="I25" s="926"/>
      <c r="J25" s="926"/>
      <c r="K25" s="926"/>
      <c r="O25" s="185">
        <f t="shared" si="5"/>
        <v>0</v>
      </c>
    </row>
    <row r="26" spans="1:15" ht="14.25" x14ac:dyDescent="0.15">
      <c r="A26" s="161">
        <v>3</v>
      </c>
      <c r="B26" s="315"/>
      <c r="C26" s="67"/>
      <c r="D26" s="321"/>
      <c r="E26" s="322"/>
      <c r="F26" s="361" t="str">
        <f t="shared" si="3"/>
        <v/>
      </c>
      <c r="G26" s="369" t="str">
        <f t="shared" si="4"/>
        <v/>
      </c>
      <c r="I26" s="82" t="s">
        <v>245</v>
      </c>
      <c r="O26" s="185">
        <f t="shared" si="5"/>
        <v>0</v>
      </c>
    </row>
    <row r="27" spans="1:15" ht="14.25" x14ac:dyDescent="0.15">
      <c r="A27" s="161">
        <v>4</v>
      </c>
      <c r="B27" s="315"/>
      <c r="C27" s="67"/>
      <c r="D27" s="321"/>
      <c r="E27" s="322"/>
      <c r="F27" s="361" t="str">
        <f t="shared" si="3"/>
        <v/>
      </c>
      <c r="G27" s="369" t="str">
        <f t="shared" si="4"/>
        <v/>
      </c>
      <c r="I27" s="83" t="s">
        <v>238</v>
      </c>
      <c r="J27" s="71"/>
      <c r="K27" s="72"/>
      <c r="O27" s="185">
        <f t="shared" si="5"/>
        <v>0</v>
      </c>
    </row>
    <row r="28" spans="1:15" ht="14.25" customHeight="1" thickBot="1" x14ac:dyDescent="0.2">
      <c r="A28" s="163">
        <v>5</v>
      </c>
      <c r="B28" s="316"/>
      <c r="C28" s="68"/>
      <c r="D28" s="323"/>
      <c r="E28" s="324"/>
      <c r="F28" s="362" t="str">
        <f t="shared" si="3"/>
        <v/>
      </c>
      <c r="G28" s="369" t="str">
        <f t="shared" si="4"/>
        <v/>
      </c>
      <c r="I28" s="84" t="s">
        <v>243</v>
      </c>
      <c r="J28" s="76" t="s">
        <v>244</v>
      </c>
      <c r="K28" s="77"/>
      <c r="O28" s="185">
        <f t="shared" si="5"/>
        <v>0</v>
      </c>
    </row>
    <row r="29" spans="1:15" ht="15" thickTop="1" x14ac:dyDescent="0.15">
      <c r="A29" s="165">
        <v>6</v>
      </c>
      <c r="B29" s="317"/>
      <c r="C29" s="69"/>
      <c r="D29" s="325"/>
      <c r="E29" s="326"/>
      <c r="F29" s="365" t="str">
        <f t="shared" si="3"/>
        <v/>
      </c>
      <c r="G29" s="369" t="str">
        <f t="shared" si="4"/>
        <v/>
      </c>
      <c r="I29" s="85" t="s">
        <v>186</v>
      </c>
      <c r="J29" s="78" t="s">
        <v>246</v>
      </c>
      <c r="K29" s="79"/>
      <c r="O29" s="185">
        <f t="shared" si="5"/>
        <v>0</v>
      </c>
    </row>
    <row r="30" spans="1:15" ht="14.25" x14ac:dyDescent="0.15">
      <c r="A30" s="161">
        <v>7</v>
      </c>
      <c r="B30" s="315"/>
      <c r="C30" s="67"/>
      <c r="D30" s="321"/>
      <c r="E30" s="322"/>
      <c r="F30" s="361" t="str">
        <f t="shared" si="3"/>
        <v/>
      </c>
      <c r="G30" s="369" t="str">
        <f t="shared" si="4"/>
        <v/>
      </c>
      <c r="I30" s="86" t="s">
        <v>239</v>
      </c>
      <c r="J30" s="80" t="s">
        <v>247</v>
      </c>
      <c r="K30" s="81"/>
      <c r="O30" s="185">
        <f t="shared" si="5"/>
        <v>0</v>
      </c>
    </row>
    <row r="31" spans="1:15" ht="14.25" x14ac:dyDescent="0.15">
      <c r="A31" s="161">
        <v>8</v>
      </c>
      <c r="B31" s="315"/>
      <c r="C31" s="67"/>
      <c r="D31" s="321"/>
      <c r="E31" s="322"/>
      <c r="F31" s="361" t="str">
        <f t="shared" si="3"/>
        <v/>
      </c>
      <c r="G31" s="369" t="str">
        <f t="shared" si="4"/>
        <v/>
      </c>
      <c r="I31" s="86" t="s">
        <v>248</v>
      </c>
      <c r="J31" s="80" t="s">
        <v>249</v>
      </c>
      <c r="K31" s="81"/>
      <c r="O31" s="185">
        <f t="shared" si="5"/>
        <v>0</v>
      </c>
    </row>
    <row r="32" spans="1:15" ht="14.25" x14ac:dyDescent="0.15">
      <c r="A32" s="161">
        <v>9</v>
      </c>
      <c r="B32" s="315"/>
      <c r="C32" s="67"/>
      <c r="D32" s="321"/>
      <c r="E32" s="322"/>
      <c r="F32" s="361" t="str">
        <f t="shared" si="3"/>
        <v/>
      </c>
      <c r="G32" s="369" t="str">
        <f t="shared" si="4"/>
        <v/>
      </c>
      <c r="I32" s="86" t="s">
        <v>254</v>
      </c>
      <c r="J32" s="88" t="s">
        <v>253</v>
      </c>
      <c r="K32" s="81"/>
      <c r="O32" s="185">
        <f t="shared" si="5"/>
        <v>0</v>
      </c>
    </row>
    <row r="33" spans="1:15" ht="15" thickBot="1" x14ac:dyDescent="0.2">
      <c r="A33" s="167">
        <v>10</v>
      </c>
      <c r="B33" s="318"/>
      <c r="C33" s="70"/>
      <c r="D33" s="327"/>
      <c r="E33" s="328"/>
      <c r="F33" s="364" t="str">
        <f t="shared" si="3"/>
        <v/>
      </c>
      <c r="G33" s="369" t="str">
        <f t="shared" si="4"/>
        <v/>
      </c>
      <c r="I33" s="87" t="s">
        <v>250</v>
      </c>
      <c r="J33" s="74" t="s">
        <v>251</v>
      </c>
      <c r="K33" s="75"/>
      <c r="O33" s="185">
        <f t="shared" si="5"/>
        <v>0</v>
      </c>
    </row>
    <row r="34" spans="1:15" ht="14.25" thickBot="1" x14ac:dyDescent="0.2">
      <c r="O34" s="89">
        <f>SUM(O24:O33)</f>
        <v>0</v>
      </c>
    </row>
  </sheetData>
  <sheetProtection algorithmName="SHA-512" hashValue="CKn6TtsgjJON7eE9PiSW97xT7M05ISZ2MKkq31AF62p1bbEUnv2Yz9uPuOUCww1h/zBL/qQ0vADOTWc0x1gwRw==" saltValue="hqn+c/LYEi0XpY4fz4Segg==" spinCount="100000" sheet="1" objects="1" scenarios="1"/>
  <mergeCells count="7">
    <mergeCell ref="B3:F3"/>
    <mergeCell ref="C21:E21"/>
    <mergeCell ref="C6:E6"/>
    <mergeCell ref="I21:K23"/>
    <mergeCell ref="I24:K25"/>
    <mergeCell ref="I6:K8"/>
    <mergeCell ref="I9:K10"/>
  </mergeCells>
  <phoneticPr fontId="1"/>
  <dataValidations count="7">
    <dataValidation type="list" allowBlank="1" showInputMessage="1" showErrorMessage="1" prompt="種目を選択" sqref="D9" xr:uid="{00000000-0002-0000-0400-000000000000}">
      <formula1>ﾘﾚｰ男子</formula1>
    </dataValidation>
    <dataValidation type="list" allowBlank="1" showInputMessage="1" showErrorMessage="1" prompt="個人申込に合わせてﾁｰﾑｺｰﾄﾞを選択" sqref="B9 B24" xr:uid="{00000000-0002-0000-0400-000001000000}">
      <formula1>ﾘﾚｰﾁｰﾑｺｰﾄﾞ</formula1>
    </dataValidation>
    <dataValidation type="list" allowBlank="1" showInputMessage="1" showErrorMessage="1" prompt="種目を選択" sqref="D24" xr:uid="{00000000-0002-0000-0400-000002000000}">
      <formula1>ﾘﾚｰ女子</formula1>
    </dataValidation>
    <dataValidation type="list" allowBlank="1" showErrorMessage="1" prompt="個人申込に合わせてﾁｰﾑｺｰﾄﾞを選択" sqref="B10:B18 B25:B33" xr:uid="{00000000-0002-0000-0400-000003000000}">
      <formula1>ﾘﾚｰﾁｰﾑｺｰﾄﾞ</formula1>
    </dataValidation>
    <dataValidation type="list" allowBlank="1" showErrorMessage="1" prompt="種目を選択" sqref="D10:D18" xr:uid="{00000000-0002-0000-0400-000004000000}">
      <formula1>ﾘﾚｰ男子</formula1>
    </dataValidation>
    <dataValidation type="list" allowBlank="1" showErrorMessage="1" prompt="種目を選択" sqref="D25:D33" xr:uid="{00000000-0002-0000-0400-000005000000}">
      <formula1>ﾘﾚｰ女子</formula1>
    </dataValidation>
    <dataValidation imeMode="off" allowBlank="1" showInputMessage="1" showErrorMessage="1" sqref="E9:E18 E24:E33" xr:uid="{00000000-0002-0000-0400-000006000000}"/>
  </dataValidation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32"/>
  <sheetViews>
    <sheetView topLeftCell="A31" workbookViewId="0">
      <selection activeCell="B26" sqref="B26"/>
    </sheetView>
  </sheetViews>
  <sheetFormatPr defaultRowHeight="13.5" x14ac:dyDescent="0.15"/>
  <cols>
    <col min="1" max="1" width="9" style="403"/>
    <col min="2" max="2" width="24.625" style="403" customWidth="1"/>
    <col min="3" max="3" width="9" style="403"/>
    <col min="4" max="4" width="24.625" style="403" customWidth="1"/>
    <col min="5" max="5" width="9" style="403"/>
    <col min="6" max="6" width="3.875" style="403" customWidth="1"/>
    <col min="7" max="7" width="5.375" style="403" customWidth="1"/>
    <col min="8" max="8" width="7" style="403" customWidth="1"/>
    <col min="9" max="10" width="9" style="403"/>
    <col min="11" max="11" width="4.375" style="403" customWidth="1"/>
    <col min="12" max="16384" width="9" style="403"/>
  </cols>
  <sheetData>
    <row r="1" spans="1:12" ht="14.25" thickBot="1" x14ac:dyDescent="0.2">
      <c r="A1" s="398"/>
      <c r="B1" s="398" t="s">
        <v>0</v>
      </c>
      <c r="C1" s="398"/>
      <c r="D1" s="398"/>
      <c r="E1" s="398"/>
      <c r="F1" s="398"/>
      <c r="G1" s="398"/>
      <c r="H1" s="398"/>
      <c r="I1" s="398"/>
      <c r="J1" s="398"/>
      <c r="K1" s="398"/>
      <c r="L1" s="398"/>
    </row>
    <row r="2" spans="1:12" ht="14.25" thickBot="1" x14ac:dyDescent="0.2">
      <c r="A2" s="398"/>
      <c r="B2" s="430" t="s">
        <v>442</v>
      </c>
      <c r="C2" s="432"/>
      <c r="D2" s="432" t="s">
        <v>443</v>
      </c>
      <c r="E2" s="435"/>
      <c r="F2" s="398"/>
      <c r="G2" s="398" t="s">
        <v>134</v>
      </c>
      <c r="H2" s="398"/>
      <c r="I2" s="398"/>
      <c r="J2" s="398" t="s">
        <v>188</v>
      </c>
      <c r="K2" s="398"/>
      <c r="L2" s="398"/>
    </row>
    <row r="3" spans="1:12" ht="14.25" thickTop="1" x14ac:dyDescent="0.15">
      <c r="A3" s="398"/>
      <c r="B3" s="429"/>
      <c r="C3" s="405"/>
      <c r="D3" s="405"/>
      <c r="E3" s="434"/>
      <c r="F3" s="398"/>
      <c r="G3" s="400"/>
      <c r="H3" s="400"/>
      <c r="I3" s="398"/>
      <c r="J3" s="407" t="s">
        <v>1</v>
      </c>
      <c r="K3" s="408" t="s">
        <v>2</v>
      </c>
      <c r="L3" s="409" t="s">
        <v>3</v>
      </c>
    </row>
    <row r="4" spans="1:12" x14ac:dyDescent="0.15">
      <c r="A4" s="398"/>
      <c r="B4" s="415" t="s">
        <v>4</v>
      </c>
      <c r="C4" s="406"/>
      <c r="D4" s="401" t="s">
        <v>4</v>
      </c>
      <c r="E4" s="416"/>
      <c r="F4" s="398"/>
      <c r="G4" s="410" t="s">
        <v>5</v>
      </c>
      <c r="H4" s="411" t="s">
        <v>6</v>
      </c>
      <c r="I4" s="398"/>
      <c r="J4" s="407" t="s">
        <v>189</v>
      </c>
      <c r="K4" s="408" t="s">
        <v>7</v>
      </c>
      <c r="L4" s="409" t="s">
        <v>8</v>
      </c>
    </row>
    <row r="5" spans="1:12" x14ac:dyDescent="0.15">
      <c r="A5" s="398"/>
      <c r="B5" s="415" t="s">
        <v>9</v>
      </c>
      <c r="C5" s="406"/>
      <c r="D5" s="401" t="s">
        <v>9</v>
      </c>
      <c r="E5" s="416"/>
      <c r="F5" s="398"/>
      <c r="G5" s="410" t="s">
        <v>10</v>
      </c>
      <c r="H5" s="411" t="s">
        <v>11</v>
      </c>
      <c r="I5" s="398"/>
      <c r="J5" s="407" t="s">
        <v>190</v>
      </c>
      <c r="K5" s="408" t="s">
        <v>12</v>
      </c>
      <c r="L5" s="409" t="s">
        <v>13</v>
      </c>
    </row>
    <row r="6" spans="1:12" x14ac:dyDescent="0.15">
      <c r="A6" s="398"/>
      <c r="B6" s="415" t="s">
        <v>604</v>
      </c>
      <c r="C6" s="406"/>
      <c r="D6" s="401" t="s">
        <v>604</v>
      </c>
      <c r="E6" s="416"/>
      <c r="F6" s="398"/>
      <c r="G6" s="410" t="s">
        <v>15</v>
      </c>
      <c r="H6" s="411" t="s">
        <v>16</v>
      </c>
      <c r="I6" s="398"/>
      <c r="J6" s="407" t="s">
        <v>17</v>
      </c>
      <c r="K6" s="408" t="s">
        <v>18</v>
      </c>
      <c r="L6" s="398" t="s">
        <v>19</v>
      </c>
    </row>
    <row r="7" spans="1:12" x14ac:dyDescent="0.15">
      <c r="A7" s="398"/>
      <c r="B7" s="415" t="s">
        <v>14</v>
      </c>
      <c r="C7" s="406"/>
      <c r="D7" s="401" t="s">
        <v>14</v>
      </c>
      <c r="E7" s="416"/>
      <c r="F7" s="398"/>
      <c r="G7" s="412" t="s">
        <v>21</v>
      </c>
      <c r="H7" s="413" t="s">
        <v>22</v>
      </c>
      <c r="I7" s="398"/>
      <c r="J7" s="407" t="s">
        <v>191</v>
      </c>
      <c r="K7" s="408" t="s">
        <v>23</v>
      </c>
      <c r="L7" s="398" t="s">
        <v>24</v>
      </c>
    </row>
    <row r="8" spans="1:12" x14ac:dyDescent="0.15">
      <c r="A8" s="398"/>
      <c r="B8" s="415" t="s">
        <v>20</v>
      </c>
      <c r="C8" s="406"/>
      <c r="D8" s="401" t="s">
        <v>20</v>
      </c>
      <c r="E8" s="416"/>
      <c r="F8" s="398"/>
      <c r="G8" s="398"/>
      <c r="H8" s="398"/>
      <c r="I8" s="398"/>
      <c r="J8" s="407" t="s">
        <v>192</v>
      </c>
      <c r="K8" s="408" t="s">
        <v>26</v>
      </c>
      <c r="L8" s="398" t="s">
        <v>27</v>
      </c>
    </row>
    <row r="9" spans="1:12" x14ac:dyDescent="0.15">
      <c r="A9" s="398"/>
      <c r="B9" s="415" t="s">
        <v>25</v>
      </c>
      <c r="C9" s="406"/>
      <c r="D9" s="401" t="s">
        <v>25</v>
      </c>
      <c r="E9" s="416"/>
      <c r="F9" s="398"/>
      <c r="G9" s="398"/>
      <c r="H9" s="398"/>
      <c r="I9" s="398"/>
      <c r="J9" s="407" t="s">
        <v>193</v>
      </c>
      <c r="K9" s="408" t="s">
        <v>29</v>
      </c>
      <c r="L9" s="398" t="s">
        <v>30</v>
      </c>
    </row>
    <row r="10" spans="1:12" x14ac:dyDescent="0.15">
      <c r="A10" s="398"/>
      <c r="B10" s="415" t="s">
        <v>31</v>
      </c>
      <c r="C10" s="406"/>
      <c r="D10" s="401" t="s">
        <v>28</v>
      </c>
      <c r="E10" s="416"/>
      <c r="F10" s="398"/>
      <c r="G10" s="398" t="s">
        <v>187</v>
      </c>
      <c r="H10" s="398"/>
      <c r="I10" s="398"/>
      <c r="J10" s="407" t="s">
        <v>194</v>
      </c>
      <c r="K10" s="408" t="s">
        <v>32</v>
      </c>
      <c r="L10" s="398" t="s">
        <v>33</v>
      </c>
    </row>
    <row r="11" spans="1:12" x14ac:dyDescent="0.15">
      <c r="A11" s="398"/>
      <c r="B11" s="415" t="s">
        <v>424</v>
      </c>
      <c r="C11" s="406"/>
      <c r="D11" s="401" t="s">
        <v>31</v>
      </c>
      <c r="E11" s="416"/>
      <c r="F11" s="398"/>
      <c r="G11" s="400"/>
      <c r="H11" s="400"/>
      <c r="I11" s="398"/>
      <c r="J11" s="407" t="s">
        <v>195</v>
      </c>
      <c r="K11" s="408" t="s">
        <v>34</v>
      </c>
      <c r="L11" s="398" t="s">
        <v>35</v>
      </c>
    </row>
    <row r="12" spans="1:12" x14ac:dyDescent="0.15">
      <c r="A12" s="398"/>
      <c r="B12" s="415" t="s">
        <v>425</v>
      </c>
      <c r="C12" s="406"/>
      <c r="D12" s="401" t="s">
        <v>426</v>
      </c>
      <c r="E12" s="416"/>
      <c r="F12" s="398"/>
      <c r="G12" s="410" t="s">
        <v>5</v>
      </c>
      <c r="H12" s="411" t="s">
        <v>6</v>
      </c>
      <c r="I12" s="398"/>
      <c r="J12" s="407" t="s">
        <v>196</v>
      </c>
      <c r="K12" s="408" t="s">
        <v>36</v>
      </c>
      <c r="L12" s="398" t="s">
        <v>37</v>
      </c>
    </row>
    <row r="13" spans="1:12" x14ac:dyDescent="0.15">
      <c r="A13" s="398"/>
      <c r="B13" s="415" t="s">
        <v>427</v>
      </c>
      <c r="C13" s="406"/>
      <c r="D13" s="401" t="s">
        <v>742</v>
      </c>
      <c r="E13" s="416"/>
      <c r="F13" s="398"/>
      <c r="G13" s="410" t="s">
        <v>10</v>
      </c>
      <c r="H13" s="411" t="s">
        <v>11</v>
      </c>
      <c r="I13" s="398"/>
      <c r="J13" s="407" t="s">
        <v>197</v>
      </c>
      <c r="K13" s="408" t="s">
        <v>40</v>
      </c>
      <c r="L13" s="398" t="s">
        <v>41</v>
      </c>
    </row>
    <row r="14" spans="1:12" x14ac:dyDescent="0.15">
      <c r="A14" s="398"/>
      <c r="B14" s="415" t="s">
        <v>38</v>
      </c>
      <c r="C14" s="406"/>
      <c r="D14" s="401" t="s">
        <v>428</v>
      </c>
      <c r="E14" s="416"/>
      <c r="F14" s="398"/>
      <c r="G14" s="410" t="s">
        <v>15</v>
      </c>
      <c r="H14" s="411" t="s">
        <v>16</v>
      </c>
      <c r="I14" s="398"/>
      <c r="J14" s="407" t="s">
        <v>198</v>
      </c>
      <c r="K14" s="408" t="s">
        <v>43</v>
      </c>
      <c r="L14" s="398" t="s">
        <v>44</v>
      </c>
    </row>
    <row r="15" spans="1:12" x14ac:dyDescent="0.15">
      <c r="A15" s="398"/>
      <c r="B15" s="415" t="s">
        <v>45</v>
      </c>
      <c r="C15" s="406"/>
      <c r="D15" s="402" t="s">
        <v>45</v>
      </c>
      <c r="E15" s="416"/>
      <c r="F15" s="398"/>
      <c r="G15" s="412" t="s">
        <v>21</v>
      </c>
      <c r="H15" s="413" t="s">
        <v>22</v>
      </c>
      <c r="I15" s="398"/>
      <c r="J15" s="407" t="s">
        <v>199</v>
      </c>
      <c r="K15" s="408" t="s">
        <v>46</v>
      </c>
      <c r="L15" s="398" t="s">
        <v>47</v>
      </c>
    </row>
    <row r="16" spans="1:12" x14ac:dyDescent="0.15">
      <c r="A16" s="398"/>
      <c r="B16" s="415" t="s">
        <v>48</v>
      </c>
      <c r="C16" s="406"/>
      <c r="D16" s="402" t="s">
        <v>48</v>
      </c>
      <c r="E16" s="416"/>
      <c r="F16" s="398"/>
      <c r="G16" s="398"/>
      <c r="H16" s="398"/>
      <c r="I16" s="398"/>
      <c r="J16" s="407" t="s">
        <v>200</v>
      </c>
      <c r="K16" s="408" t="s">
        <v>49</v>
      </c>
      <c r="L16" s="398" t="s">
        <v>50</v>
      </c>
    </row>
    <row r="17" spans="2:12" x14ac:dyDescent="0.15">
      <c r="B17" s="417" t="s">
        <v>51</v>
      </c>
      <c r="C17" s="406"/>
      <c r="D17" s="402" t="s">
        <v>51</v>
      </c>
      <c r="E17" s="416"/>
      <c r="F17" s="398"/>
      <c r="G17" s="398" t="s">
        <v>52</v>
      </c>
      <c r="H17" s="398"/>
      <c r="I17" s="398"/>
      <c r="J17" s="407" t="s">
        <v>201</v>
      </c>
      <c r="K17" s="408" t="s">
        <v>53</v>
      </c>
      <c r="L17" s="398" t="s">
        <v>54</v>
      </c>
    </row>
    <row r="18" spans="2:12" x14ac:dyDescent="0.15">
      <c r="B18" s="417" t="s">
        <v>55</v>
      </c>
      <c r="C18" s="406"/>
      <c r="D18" s="402" t="s">
        <v>55</v>
      </c>
      <c r="E18" s="416"/>
      <c r="F18" s="398"/>
      <c r="G18" s="399"/>
      <c r="H18" s="398"/>
      <c r="I18" s="398"/>
      <c r="J18" s="407" t="s">
        <v>202</v>
      </c>
      <c r="K18" s="408" t="s">
        <v>56</v>
      </c>
      <c r="L18" s="398" t="s">
        <v>57</v>
      </c>
    </row>
    <row r="19" spans="2:12" x14ac:dyDescent="0.15">
      <c r="B19" s="417" t="s">
        <v>430</v>
      </c>
      <c r="C19" s="404"/>
      <c r="D19" s="402" t="s">
        <v>429</v>
      </c>
      <c r="E19" s="418"/>
      <c r="F19" s="398"/>
      <c r="G19" s="414" t="s">
        <v>58</v>
      </c>
      <c r="H19" s="398"/>
      <c r="I19" s="398"/>
      <c r="J19" s="407" t="s">
        <v>206</v>
      </c>
      <c r="K19" s="408" t="s">
        <v>402</v>
      </c>
      <c r="L19" s="409" t="s">
        <v>403</v>
      </c>
    </row>
    <row r="20" spans="2:12" x14ac:dyDescent="0.15">
      <c r="B20" s="417" t="s">
        <v>432</v>
      </c>
      <c r="C20" s="404"/>
      <c r="D20" s="402" t="s">
        <v>431</v>
      </c>
      <c r="E20" s="418"/>
      <c r="F20" s="398"/>
      <c r="G20" s="398"/>
      <c r="H20" s="398"/>
      <c r="I20" s="398"/>
      <c r="J20" s="407" t="s">
        <v>203</v>
      </c>
      <c r="K20" s="408" t="s">
        <v>404</v>
      </c>
      <c r="L20" s="409" t="s">
        <v>405</v>
      </c>
    </row>
    <row r="21" spans="2:12" x14ac:dyDescent="0.15">
      <c r="B21" s="417" t="s">
        <v>434</v>
      </c>
      <c r="C21" s="404"/>
      <c r="D21" s="402" t="s">
        <v>433</v>
      </c>
      <c r="E21" s="418"/>
      <c r="F21" s="398"/>
      <c r="G21" s="398" t="s">
        <v>255</v>
      </c>
      <c r="H21" s="398"/>
      <c r="I21" s="398"/>
      <c r="J21" s="407" t="s">
        <v>204</v>
      </c>
      <c r="K21" s="408" t="s">
        <v>406</v>
      </c>
      <c r="L21" s="409" t="s">
        <v>407</v>
      </c>
    </row>
    <row r="22" spans="2:12" x14ac:dyDescent="0.15">
      <c r="B22" s="417" t="s">
        <v>436</v>
      </c>
      <c r="C22" s="404"/>
      <c r="D22" s="402" t="s">
        <v>435</v>
      </c>
      <c r="E22" s="418"/>
      <c r="F22" s="398"/>
      <c r="G22" s="399"/>
      <c r="H22" s="398"/>
      <c r="I22" s="398"/>
      <c r="J22" s="407" t="s">
        <v>205</v>
      </c>
      <c r="K22" s="408" t="s">
        <v>408</v>
      </c>
      <c r="L22" s="409" t="s">
        <v>409</v>
      </c>
    </row>
    <row r="23" spans="2:12" x14ac:dyDescent="0.15">
      <c r="B23" s="417" t="s">
        <v>437</v>
      </c>
      <c r="C23" s="404"/>
      <c r="D23" s="404"/>
      <c r="E23" s="418"/>
      <c r="F23" s="398"/>
      <c r="G23" s="414" t="s">
        <v>58</v>
      </c>
      <c r="H23" s="398"/>
      <c r="I23" s="398"/>
      <c r="J23" s="407" t="s">
        <v>207</v>
      </c>
      <c r="K23" s="408" t="s">
        <v>59</v>
      </c>
      <c r="L23" s="398" t="s">
        <v>60</v>
      </c>
    </row>
    <row r="24" spans="2:12" x14ac:dyDescent="0.15">
      <c r="B24" s="417" t="s">
        <v>438</v>
      </c>
      <c r="C24" s="404"/>
      <c r="D24" s="404"/>
      <c r="E24" s="418"/>
      <c r="F24" s="398"/>
      <c r="G24" s="414" t="s">
        <v>239</v>
      </c>
      <c r="H24" s="398"/>
      <c r="I24" s="398"/>
      <c r="J24" s="407" t="s">
        <v>208</v>
      </c>
      <c r="K24" s="408" t="s">
        <v>61</v>
      </c>
      <c r="L24" s="398" t="s">
        <v>62</v>
      </c>
    </row>
    <row r="25" spans="2:12" x14ac:dyDescent="0.15">
      <c r="B25" s="417" t="s">
        <v>439</v>
      </c>
      <c r="C25" s="404"/>
      <c r="D25" s="404"/>
      <c r="E25" s="418"/>
      <c r="F25" s="398"/>
      <c r="G25" s="414" t="s">
        <v>248</v>
      </c>
      <c r="H25" s="398"/>
      <c r="I25" s="398"/>
      <c r="J25" s="407" t="s">
        <v>210</v>
      </c>
      <c r="K25" s="408" t="s">
        <v>394</v>
      </c>
      <c r="L25" s="409" t="s">
        <v>397</v>
      </c>
    </row>
    <row r="26" spans="2:12" x14ac:dyDescent="0.15">
      <c r="B26" s="507"/>
      <c r="C26" s="404"/>
      <c r="D26" s="404"/>
      <c r="E26" s="418"/>
      <c r="F26" s="398"/>
      <c r="G26" s="414" t="s">
        <v>566</v>
      </c>
      <c r="H26" s="398"/>
      <c r="I26" s="398"/>
      <c r="J26" s="407" t="s">
        <v>209</v>
      </c>
      <c r="K26" s="408" t="s">
        <v>395</v>
      </c>
      <c r="L26" s="409" t="s">
        <v>396</v>
      </c>
    </row>
    <row r="27" spans="2:12" x14ac:dyDescent="0.15">
      <c r="B27" s="507"/>
      <c r="C27" s="404"/>
      <c r="D27" s="404"/>
      <c r="E27" s="418"/>
      <c r="F27" s="398"/>
      <c r="G27" s="414" t="s">
        <v>567</v>
      </c>
      <c r="H27" s="398"/>
      <c r="I27" s="398"/>
      <c r="J27" s="407" t="s">
        <v>211</v>
      </c>
      <c r="K27" s="408" t="s">
        <v>63</v>
      </c>
      <c r="L27" s="398" t="s">
        <v>64</v>
      </c>
    </row>
    <row r="28" spans="2:12" x14ac:dyDescent="0.15">
      <c r="B28" s="507"/>
      <c r="C28" s="404"/>
      <c r="D28" s="404"/>
      <c r="E28" s="418"/>
      <c r="F28" s="398"/>
      <c r="G28" s="414" t="s">
        <v>568</v>
      </c>
      <c r="H28" s="398"/>
      <c r="I28" s="398"/>
      <c r="J28" s="407" t="s">
        <v>212</v>
      </c>
      <c r="K28" s="408" t="s">
        <v>65</v>
      </c>
      <c r="L28" s="398" t="s">
        <v>66</v>
      </c>
    </row>
    <row r="29" spans="2:12" x14ac:dyDescent="0.15">
      <c r="B29" s="507"/>
      <c r="C29" s="404"/>
      <c r="D29" s="404"/>
      <c r="E29" s="418"/>
      <c r="F29" s="398"/>
      <c r="G29" s="414" t="s">
        <v>569</v>
      </c>
      <c r="H29" s="398"/>
      <c r="I29" s="398"/>
      <c r="J29" s="407" t="s">
        <v>213</v>
      </c>
      <c r="K29" s="408" t="s">
        <v>67</v>
      </c>
      <c r="L29" s="398" t="s">
        <v>68</v>
      </c>
    </row>
    <row r="30" spans="2:12" x14ac:dyDescent="0.15">
      <c r="B30" s="507"/>
      <c r="C30" s="404"/>
      <c r="D30" s="404"/>
      <c r="E30" s="418"/>
      <c r="F30" s="398"/>
      <c r="G30" s="414" t="s">
        <v>570</v>
      </c>
      <c r="H30" s="398"/>
      <c r="I30" s="398"/>
      <c r="J30" s="407" t="s">
        <v>214</v>
      </c>
      <c r="K30" s="408" t="s">
        <v>69</v>
      </c>
      <c r="L30" s="398" t="s">
        <v>70</v>
      </c>
    </row>
    <row r="31" spans="2:12" ht="14.25" thickBot="1" x14ac:dyDescent="0.2">
      <c r="B31" s="508"/>
      <c r="C31" s="419"/>
      <c r="D31" s="419"/>
      <c r="E31" s="420"/>
      <c r="F31" s="398"/>
      <c r="G31" s="414" t="s">
        <v>571</v>
      </c>
      <c r="H31" s="398"/>
      <c r="I31" s="398"/>
      <c r="J31" s="407" t="s">
        <v>215</v>
      </c>
      <c r="K31" s="408" t="s">
        <v>71</v>
      </c>
      <c r="L31" s="398" t="s">
        <v>72</v>
      </c>
    </row>
    <row r="32" spans="2:12" ht="14.25" thickBot="1" x14ac:dyDescent="0.2">
      <c r="B32" s="398"/>
      <c r="C32" s="398"/>
      <c r="D32" s="398"/>
      <c r="E32" s="398"/>
      <c r="F32" s="398"/>
      <c r="G32" s="414" t="s">
        <v>572</v>
      </c>
      <c r="H32" s="398"/>
      <c r="I32" s="398"/>
      <c r="J32" s="407" t="s">
        <v>73</v>
      </c>
      <c r="K32" s="408" t="s">
        <v>74</v>
      </c>
      <c r="L32" s="398" t="s">
        <v>75</v>
      </c>
    </row>
    <row r="33" spans="2:12" ht="14.25" thickBot="1" x14ac:dyDescent="0.2">
      <c r="B33" s="430" t="s">
        <v>444</v>
      </c>
      <c r="C33" s="432"/>
      <c r="D33" s="432" t="s">
        <v>445</v>
      </c>
      <c r="E33" s="500"/>
      <c r="F33" s="398"/>
      <c r="G33" s="414" t="s">
        <v>250</v>
      </c>
      <c r="H33" s="398"/>
      <c r="I33" s="398"/>
      <c r="J33" s="407" t="s">
        <v>216</v>
      </c>
      <c r="K33" s="408" t="s">
        <v>76</v>
      </c>
      <c r="L33" s="398" t="s">
        <v>77</v>
      </c>
    </row>
    <row r="34" spans="2:12" ht="14.25" thickTop="1" x14ac:dyDescent="0.15">
      <c r="B34" s="429"/>
      <c r="C34" s="405"/>
      <c r="D34" s="405"/>
      <c r="E34" s="501"/>
      <c r="F34" s="398"/>
      <c r="G34" s="398"/>
      <c r="H34" s="398"/>
      <c r="I34" s="398"/>
      <c r="J34" s="407" t="s">
        <v>217</v>
      </c>
      <c r="K34" s="408" t="s">
        <v>78</v>
      </c>
      <c r="L34" s="398" t="s">
        <v>79</v>
      </c>
    </row>
    <row r="35" spans="2:12" x14ac:dyDescent="0.15">
      <c r="B35" s="415" t="s">
        <v>4</v>
      </c>
      <c r="C35" s="406"/>
      <c r="D35" s="401" t="s">
        <v>4</v>
      </c>
      <c r="E35" s="502"/>
      <c r="F35" s="398"/>
      <c r="G35" s="398"/>
      <c r="H35" s="398"/>
      <c r="I35" s="398"/>
      <c r="J35" s="407" t="s">
        <v>218</v>
      </c>
      <c r="K35" s="408" t="s">
        <v>80</v>
      </c>
      <c r="L35" s="398" t="s">
        <v>81</v>
      </c>
    </row>
    <row r="36" spans="2:12" x14ac:dyDescent="0.15">
      <c r="B36" s="415" t="s">
        <v>9</v>
      </c>
      <c r="C36" s="406"/>
      <c r="D36" s="401" t="s">
        <v>9</v>
      </c>
      <c r="E36" s="502"/>
      <c r="F36" s="398"/>
      <c r="G36" s="398"/>
      <c r="H36" s="398"/>
      <c r="I36" s="398"/>
      <c r="J36" s="407" t="s">
        <v>219</v>
      </c>
      <c r="K36" s="408" t="s">
        <v>82</v>
      </c>
      <c r="L36" s="398" t="s">
        <v>83</v>
      </c>
    </row>
    <row r="37" spans="2:12" x14ac:dyDescent="0.15">
      <c r="B37" s="415" t="s">
        <v>14</v>
      </c>
      <c r="C37" s="406"/>
      <c r="D37" s="401" t="s">
        <v>14</v>
      </c>
      <c r="E37" s="502"/>
      <c r="F37" s="398"/>
      <c r="G37" s="398"/>
      <c r="H37" s="398"/>
      <c r="I37" s="398"/>
      <c r="J37" s="407" t="s">
        <v>220</v>
      </c>
      <c r="K37" s="408" t="s">
        <v>84</v>
      </c>
      <c r="L37" s="398" t="s">
        <v>85</v>
      </c>
    </row>
    <row r="38" spans="2:12" x14ac:dyDescent="0.15">
      <c r="B38" s="415" t="s">
        <v>20</v>
      </c>
      <c r="C38" s="406"/>
      <c r="D38" s="401" t="s">
        <v>20</v>
      </c>
      <c r="E38" s="502"/>
      <c r="F38" s="398"/>
      <c r="G38" s="398"/>
      <c r="H38" s="398"/>
      <c r="I38" s="398"/>
      <c r="J38" s="407" t="s">
        <v>222</v>
      </c>
      <c r="K38" s="408" t="s">
        <v>401</v>
      </c>
      <c r="L38" s="409" t="s">
        <v>400</v>
      </c>
    </row>
    <row r="39" spans="2:12" x14ac:dyDescent="0.15">
      <c r="B39" s="415" t="s">
        <v>25</v>
      </c>
      <c r="C39" s="406"/>
      <c r="D39" s="401" t="s">
        <v>25</v>
      </c>
      <c r="E39" s="502"/>
      <c r="F39" s="398"/>
      <c r="G39" s="398"/>
      <c r="H39" s="398"/>
      <c r="I39" s="398"/>
      <c r="J39" s="407" t="s">
        <v>221</v>
      </c>
      <c r="K39" s="408" t="s">
        <v>398</v>
      </c>
      <c r="L39" s="409" t="s">
        <v>399</v>
      </c>
    </row>
    <row r="40" spans="2:12" x14ac:dyDescent="0.15">
      <c r="B40" s="415" t="s">
        <v>31</v>
      </c>
      <c r="C40" s="406"/>
      <c r="D40" s="401" t="s">
        <v>31</v>
      </c>
      <c r="E40" s="502"/>
      <c r="F40" s="398"/>
      <c r="G40" s="398"/>
      <c r="H40" s="398"/>
      <c r="I40" s="398"/>
      <c r="J40" s="407" t="s">
        <v>223</v>
      </c>
      <c r="K40" s="408" t="s">
        <v>86</v>
      </c>
      <c r="L40" s="398" t="s">
        <v>87</v>
      </c>
    </row>
    <row r="41" spans="2:12" x14ac:dyDescent="0.15">
      <c r="B41" s="415" t="s">
        <v>88</v>
      </c>
      <c r="C41" s="406"/>
      <c r="D41" s="401" t="s">
        <v>88</v>
      </c>
      <c r="E41" s="502"/>
      <c r="F41" s="398"/>
      <c r="G41" s="398"/>
      <c r="H41" s="398"/>
      <c r="I41" s="398"/>
      <c r="J41" s="407" t="s">
        <v>224</v>
      </c>
      <c r="K41" s="408" t="s">
        <v>89</v>
      </c>
      <c r="L41" s="398" t="s">
        <v>90</v>
      </c>
    </row>
    <row r="42" spans="2:12" x14ac:dyDescent="0.15">
      <c r="B42" s="415" t="s">
        <v>583</v>
      </c>
      <c r="C42" s="406"/>
      <c r="D42" s="401" t="s">
        <v>426</v>
      </c>
      <c r="E42" s="502"/>
      <c r="F42" s="398"/>
      <c r="G42" s="398"/>
      <c r="H42" s="398"/>
      <c r="I42" s="398"/>
      <c r="J42" s="407" t="s">
        <v>225</v>
      </c>
      <c r="K42" s="408" t="s">
        <v>91</v>
      </c>
      <c r="L42" s="398" t="s">
        <v>92</v>
      </c>
    </row>
    <row r="43" spans="2:12" x14ac:dyDescent="0.15">
      <c r="B43" s="415" t="s">
        <v>584</v>
      </c>
      <c r="C43" s="406"/>
      <c r="D43" s="401" t="s">
        <v>428</v>
      </c>
      <c r="E43" s="502"/>
      <c r="F43" s="398"/>
      <c r="G43" s="398"/>
      <c r="H43" s="398"/>
      <c r="I43" s="398"/>
      <c r="J43" s="407" t="s">
        <v>226</v>
      </c>
      <c r="K43" s="408" t="s">
        <v>93</v>
      </c>
      <c r="L43" s="398" t="s">
        <v>94</v>
      </c>
    </row>
    <row r="44" spans="2:12" x14ac:dyDescent="0.15">
      <c r="B44" s="415" t="s">
        <v>585</v>
      </c>
      <c r="C44" s="406"/>
      <c r="D44" s="401" t="s">
        <v>440</v>
      </c>
      <c r="E44" s="502"/>
      <c r="F44" s="398"/>
      <c r="G44" s="398"/>
      <c r="H44" s="398"/>
      <c r="I44" s="398"/>
      <c r="J44" s="407" t="s">
        <v>227</v>
      </c>
      <c r="K44" s="408" t="s">
        <v>95</v>
      </c>
      <c r="L44" s="398" t="s">
        <v>96</v>
      </c>
    </row>
    <row r="45" spans="2:12" x14ac:dyDescent="0.15">
      <c r="B45" s="415" t="s">
        <v>97</v>
      </c>
      <c r="C45" s="406"/>
      <c r="D45" s="401" t="s">
        <v>97</v>
      </c>
      <c r="E45" s="502"/>
      <c r="F45" s="398"/>
      <c r="G45" s="398"/>
      <c r="H45" s="398"/>
      <c r="I45" s="398"/>
      <c r="J45" s="407" t="s">
        <v>228</v>
      </c>
      <c r="K45" s="408" t="s">
        <v>98</v>
      </c>
      <c r="L45" s="398" t="s">
        <v>99</v>
      </c>
    </row>
    <row r="46" spans="2:12" x14ac:dyDescent="0.15">
      <c r="B46" s="417" t="s">
        <v>586</v>
      </c>
      <c r="C46" s="406"/>
      <c r="D46" s="402" t="s">
        <v>45</v>
      </c>
      <c r="E46" s="502"/>
      <c r="F46" s="398"/>
      <c r="G46" s="398"/>
      <c r="H46" s="398"/>
      <c r="I46" s="398"/>
      <c r="J46" s="407" t="s">
        <v>229</v>
      </c>
      <c r="K46" s="408" t="s">
        <v>100</v>
      </c>
      <c r="L46" s="398" t="s">
        <v>101</v>
      </c>
    </row>
    <row r="47" spans="2:12" x14ac:dyDescent="0.15">
      <c r="B47" s="417" t="s">
        <v>587</v>
      </c>
      <c r="C47" s="406"/>
      <c r="D47" s="402" t="s">
        <v>48</v>
      </c>
      <c r="E47" s="502"/>
      <c r="F47" s="398"/>
      <c r="G47" s="398"/>
      <c r="H47" s="398"/>
      <c r="I47" s="398"/>
      <c r="J47" s="407" t="s">
        <v>230</v>
      </c>
      <c r="K47" s="408" t="s">
        <v>102</v>
      </c>
      <c r="L47" s="398" t="s">
        <v>103</v>
      </c>
    </row>
    <row r="48" spans="2:12" x14ac:dyDescent="0.15">
      <c r="B48" s="417" t="s">
        <v>588</v>
      </c>
      <c r="C48" s="404"/>
      <c r="D48" s="402" t="s">
        <v>51</v>
      </c>
      <c r="E48" s="502"/>
      <c r="F48" s="398"/>
      <c r="G48" s="398"/>
      <c r="H48" s="398"/>
      <c r="I48" s="398"/>
      <c r="J48" s="407" t="s">
        <v>104</v>
      </c>
      <c r="K48" s="408" t="s">
        <v>105</v>
      </c>
      <c r="L48" s="398" t="s">
        <v>106</v>
      </c>
    </row>
    <row r="49" spans="2:12" x14ac:dyDescent="0.15">
      <c r="B49" s="417" t="s">
        <v>589</v>
      </c>
      <c r="C49" s="404"/>
      <c r="D49" s="402" t="s">
        <v>55</v>
      </c>
      <c r="E49" s="502"/>
      <c r="F49" s="398"/>
      <c r="G49" s="398"/>
      <c r="H49" s="398"/>
      <c r="I49" s="398"/>
      <c r="J49" s="407" t="s">
        <v>231</v>
      </c>
      <c r="K49" s="408" t="s">
        <v>107</v>
      </c>
      <c r="L49" s="398" t="s">
        <v>108</v>
      </c>
    </row>
    <row r="50" spans="2:12" x14ac:dyDescent="0.15">
      <c r="B50" s="417" t="s">
        <v>590</v>
      </c>
      <c r="C50" s="404"/>
      <c r="D50" s="402" t="s">
        <v>429</v>
      </c>
      <c r="E50" s="503"/>
      <c r="F50" s="398"/>
      <c r="G50" s="398"/>
      <c r="H50" s="398"/>
      <c r="I50" s="398"/>
      <c r="J50" s="398"/>
      <c r="K50" s="398"/>
      <c r="L50" s="398"/>
    </row>
    <row r="51" spans="2:12" x14ac:dyDescent="0.15">
      <c r="B51" s="417" t="s">
        <v>591</v>
      </c>
      <c r="C51" s="404"/>
      <c r="D51" s="402" t="s">
        <v>431</v>
      </c>
      <c r="E51" s="503"/>
      <c r="F51" s="398"/>
      <c r="G51" s="398"/>
      <c r="H51" s="398"/>
      <c r="I51" s="398"/>
      <c r="J51" s="398"/>
      <c r="K51" s="398"/>
      <c r="L51" s="398"/>
    </row>
    <row r="52" spans="2:12" x14ac:dyDescent="0.15">
      <c r="B52" s="417" t="s">
        <v>592</v>
      </c>
      <c r="C52" s="404"/>
      <c r="D52" s="402" t="s">
        <v>433</v>
      </c>
      <c r="E52" s="503"/>
      <c r="F52" s="398"/>
      <c r="G52" s="398"/>
      <c r="H52" s="398"/>
      <c r="I52" s="398"/>
      <c r="J52" s="398"/>
      <c r="K52" s="398"/>
      <c r="L52" s="398"/>
    </row>
    <row r="53" spans="2:12" x14ac:dyDescent="0.15">
      <c r="B53" s="417" t="s">
        <v>593</v>
      </c>
      <c r="C53" s="404"/>
      <c r="D53" s="402" t="s">
        <v>435</v>
      </c>
      <c r="E53" s="503"/>
      <c r="F53" s="398"/>
      <c r="G53" s="398"/>
      <c r="H53" s="398"/>
      <c r="I53" s="398"/>
      <c r="J53" s="398"/>
      <c r="K53" s="398"/>
      <c r="L53" s="398"/>
    </row>
    <row r="54" spans="2:12" x14ac:dyDescent="0.15">
      <c r="B54" s="417" t="s">
        <v>594</v>
      </c>
      <c r="C54" s="404"/>
      <c r="D54" s="402" t="s">
        <v>109</v>
      </c>
      <c r="E54" s="503"/>
      <c r="F54" s="398"/>
      <c r="G54" s="398"/>
      <c r="H54" s="398"/>
      <c r="I54" s="398"/>
      <c r="J54" s="398"/>
      <c r="K54" s="398"/>
      <c r="L54" s="398"/>
    </row>
    <row r="55" spans="2:12" x14ac:dyDescent="0.15">
      <c r="B55" s="417" t="s">
        <v>595</v>
      </c>
      <c r="C55" s="404"/>
      <c r="D55" s="402" t="s">
        <v>110</v>
      </c>
      <c r="E55" s="503"/>
      <c r="F55" s="398"/>
      <c r="G55" s="398"/>
      <c r="H55" s="398"/>
      <c r="I55" s="398"/>
      <c r="J55" s="398"/>
      <c r="K55" s="398"/>
      <c r="L55" s="398"/>
    </row>
    <row r="56" spans="2:12" x14ac:dyDescent="0.15">
      <c r="B56" s="417" t="s">
        <v>596</v>
      </c>
      <c r="C56" s="404"/>
      <c r="D56" s="402" t="s">
        <v>563</v>
      </c>
      <c r="E56" s="503"/>
      <c r="F56" s="398"/>
      <c r="G56" s="398"/>
      <c r="H56" s="398"/>
      <c r="I56" s="398"/>
      <c r="J56" s="398"/>
      <c r="K56" s="398"/>
      <c r="L56" s="398"/>
    </row>
    <row r="57" spans="2:12" x14ac:dyDescent="0.15">
      <c r="B57" s="417" t="s">
        <v>597</v>
      </c>
      <c r="C57" s="404"/>
      <c r="D57" s="402" t="s">
        <v>380</v>
      </c>
      <c r="E57" s="503"/>
      <c r="F57" s="398"/>
      <c r="G57" s="398"/>
      <c r="H57" s="398"/>
      <c r="I57" s="398"/>
      <c r="J57" s="398"/>
      <c r="K57" s="398"/>
      <c r="L57" s="398"/>
    </row>
    <row r="58" spans="2:12" x14ac:dyDescent="0.15">
      <c r="B58" s="417" t="s">
        <v>598</v>
      </c>
      <c r="C58" s="404"/>
      <c r="D58" s="402" t="s">
        <v>112</v>
      </c>
      <c r="E58" s="503"/>
      <c r="F58" s="398"/>
      <c r="G58" s="398"/>
      <c r="H58" s="398"/>
      <c r="I58" s="398"/>
      <c r="J58" s="398"/>
      <c r="K58" s="398"/>
      <c r="L58" s="398"/>
    </row>
    <row r="59" spans="2:12" x14ac:dyDescent="0.15">
      <c r="B59" s="417" t="s">
        <v>599</v>
      </c>
      <c r="C59" s="404"/>
      <c r="D59" s="404"/>
      <c r="E59" s="503"/>
      <c r="F59" s="398"/>
      <c r="G59" s="398"/>
      <c r="H59" s="398"/>
      <c r="I59" s="398"/>
      <c r="J59" s="398"/>
      <c r="K59" s="398"/>
      <c r="L59" s="398"/>
    </row>
    <row r="60" spans="2:12" x14ac:dyDescent="0.15">
      <c r="B60" s="507"/>
      <c r="C60" s="404"/>
      <c r="D60" s="404"/>
      <c r="E60" s="503"/>
      <c r="F60" s="398"/>
      <c r="G60" s="398"/>
      <c r="H60" s="398"/>
      <c r="I60" s="398"/>
      <c r="J60" s="398"/>
      <c r="K60" s="398"/>
      <c r="L60" s="398"/>
    </row>
    <row r="61" spans="2:12" x14ac:dyDescent="0.15">
      <c r="B61" s="507"/>
      <c r="C61" s="404"/>
      <c r="D61" s="509"/>
      <c r="E61" s="503"/>
      <c r="F61" s="398"/>
      <c r="G61" s="398"/>
      <c r="H61" s="398"/>
      <c r="I61" s="398"/>
      <c r="J61" s="398"/>
      <c r="K61" s="398"/>
      <c r="L61" s="398"/>
    </row>
    <row r="62" spans="2:12" x14ac:dyDescent="0.15">
      <c r="B62" s="507"/>
      <c r="C62" s="404"/>
      <c r="D62" s="404"/>
      <c r="E62" s="503"/>
      <c r="F62" s="398"/>
      <c r="G62" s="398"/>
      <c r="H62" s="398"/>
      <c r="I62" s="398"/>
      <c r="J62" s="398"/>
      <c r="K62" s="398"/>
      <c r="L62" s="398"/>
    </row>
    <row r="63" spans="2:12" ht="14.25" thickBot="1" x14ac:dyDescent="0.2">
      <c r="B63" s="508"/>
      <c r="C63" s="419"/>
      <c r="D63" s="419"/>
      <c r="E63" s="504"/>
      <c r="F63" s="398"/>
      <c r="G63" s="398"/>
      <c r="H63" s="398"/>
      <c r="I63" s="398"/>
      <c r="J63" s="398"/>
      <c r="K63" s="398"/>
      <c r="L63" s="398"/>
    </row>
    <row r="64" spans="2:12" ht="14.25" thickBot="1" x14ac:dyDescent="0.2">
      <c r="E64" s="506"/>
    </row>
    <row r="65" spans="2:6" ht="14.25" thickBot="1" x14ac:dyDescent="0.2">
      <c r="B65" s="430" t="s">
        <v>446</v>
      </c>
      <c r="C65" s="432"/>
      <c r="D65" s="432" t="s">
        <v>447</v>
      </c>
      <c r="E65" s="500"/>
      <c r="F65" s="398"/>
    </row>
    <row r="66" spans="2:6" ht="14.25" thickTop="1" x14ac:dyDescent="0.15">
      <c r="B66" s="429"/>
      <c r="C66" s="405"/>
      <c r="D66" s="405"/>
      <c r="E66" s="501"/>
      <c r="F66" s="398"/>
    </row>
    <row r="67" spans="2:6" x14ac:dyDescent="0.15">
      <c r="B67" s="415" t="s">
        <v>113</v>
      </c>
      <c r="C67" s="406"/>
      <c r="D67" s="401" t="s">
        <v>113</v>
      </c>
      <c r="E67" s="502"/>
      <c r="F67" s="398"/>
    </row>
    <row r="68" spans="2:6" x14ac:dyDescent="0.15">
      <c r="B68" s="415" t="s">
        <v>110</v>
      </c>
      <c r="C68" s="406"/>
      <c r="D68" s="401" t="s">
        <v>110</v>
      </c>
      <c r="E68" s="502"/>
      <c r="F68" s="398"/>
    </row>
    <row r="69" spans="2:6" x14ac:dyDescent="0.15">
      <c r="B69" s="415" t="s">
        <v>111</v>
      </c>
      <c r="C69" s="406"/>
      <c r="D69" s="401" t="s">
        <v>563</v>
      </c>
      <c r="E69" s="502"/>
      <c r="F69" s="398"/>
    </row>
    <row r="70" spans="2:6" x14ac:dyDescent="0.15">
      <c r="B70" s="415" t="s">
        <v>112</v>
      </c>
      <c r="C70" s="406"/>
      <c r="D70" s="401" t="s">
        <v>380</v>
      </c>
      <c r="E70" s="502"/>
      <c r="F70" s="398"/>
    </row>
    <row r="71" spans="2:6" x14ac:dyDescent="0.15">
      <c r="B71" s="415" t="s">
        <v>441</v>
      </c>
      <c r="C71" s="406"/>
      <c r="D71" s="401" t="s">
        <v>112</v>
      </c>
      <c r="E71" s="502"/>
      <c r="F71" s="398"/>
    </row>
    <row r="72" spans="2:6" x14ac:dyDescent="0.15">
      <c r="B72" s="415" t="s">
        <v>600</v>
      </c>
      <c r="C72" s="406"/>
      <c r="D72" s="404"/>
      <c r="E72" s="502"/>
      <c r="F72" s="398"/>
    </row>
    <row r="73" spans="2:6" x14ac:dyDescent="0.15">
      <c r="B73" s="507"/>
      <c r="C73" s="406"/>
      <c r="D73" s="404"/>
      <c r="E73" s="502"/>
      <c r="F73" s="398"/>
    </row>
    <row r="74" spans="2:6" x14ac:dyDescent="0.15">
      <c r="B74" s="507"/>
      <c r="C74" s="406"/>
      <c r="D74" s="404"/>
      <c r="E74" s="502"/>
      <c r="F74" s="398"/>
    </row>
    <row r="75" spans="2:6" x14ac:dyDescent="0.15">
      <c r="B75" s="507"/>
      <c r="C75" s="406"/>
      <c r="D75" s="404"/>
      <c r="E75" s="502"/>
      <c r="F75" s="398"/>
    </row>
    <row r="76" spans="2:6" x14ac:dyDescent="0.15">
      <c r="B76" s="507"/>
      <c r="C76" s="406"/>
      <c r="D76" s="404"/>
      <c r="E76" s="502"/>
      <c r="F76" s="398"/>
    </row>
    <row r="77" spans="2:6" x14ac:dyDescent="0.15">
      <c r="B77" s="510"/>
      <c r="C77" s="406"/>
      <c r="D77" s="404"/>
      <c r="E77" s="502"/>
      <c r="F77" s="398"/>
    </row>
    <row r="78" spans="2:6" x14ac:dyDescent="0.15">
      <c r="B78" s="507"/>
      <c r="C78" s="406"/>
      <c r="D78" s="404"/>
      <c r="E78" s="502"/>
      <c r="F78" s="398"/>
    </row>
    <row r="79" spans="2:6" x14ac:dyDescent="0.15">
      <c r="B79" s="507"/>
      <c r="C79" s="406"/>
      <c r="D79" s="404"/>
      <c r="E79" s="502"/>
      <c r="F79" s="398"/>
    </row>
    <row r="80" spans="2:6" x14ac:dyDescent="0.15">
      <c r="B80" s="507"/>
      <c r="C80" s="406"/>
      <c r="D80" s="404"/>
      <c r="E80" s="502"/>
      <c r="F80" s="398"/>
    </row>
    <row r="81" spans="2:7" x14ac:dyDescent="0.15">
      <c r="B81" s="507"/>
      <c r="C81" s="406"/>
      <c r="D81" s="404"/>
      <c r="E81" s="502"/>
      <c r="F81" s="398"/>
    </row>
    <row r="82" spans="2:7" x14ac:dyDescent="0.15">
      <c r="B82" s="507"/>
      <c r="C82" s="404"/>
      <c r="D82" s="404"/>
      <c r="E82" s="503"/>
      <c r="F82" s="398"/>
    </row>
    <row r="83" spans="2:7" x14ac:dyDescent="0.15">
      <c r="B83" s="507"/>
      <c r="C83" s="404"/>
      <c r="D83" s="404"/>
      <c r="E83" s="503"/>
      <c r="F83" s="398"/>
    </row>
    <row r="84" spans="2:7" x14ac:dyDescent="0.15">
      <c r="B84" s="507"/>
      <c r="C84" s="404"/>
      <c r="D84" s="404"/>
      <c r="E84" s="503"/>
      <c r="F84" s="398"/>
      <c r="G84" s="398"/>
    </row>
    <row r="85" spans="2:7" x14ac:dyDescent="0.15">
      <c r="B85" s="507"/>
      <c r="C85" s="404"/>
      <c r="D85" s="404"/>
      <c r="E85" s="503"/>
      <c r="F85" s="398"/>
      <c r="G85" s="398"/>
    </row>
    <row r="86" spans="2:7" x14ac:dyDescent="0.15">
      <c r="B86" s="510"/>
      <c r="C86" s="404"/>
      <c r="D86" s="404"/>
      <c r="E86" s="503"/>
      <c r="F86" s="398"/>
      <c r="G86" s="398"/>
    </row>
    <row r="87" spans="2:7" ht="14.25" thickBot="1" x14ac:dyDescent="0.2">
      <c r="B87" s="508"/>
      <c r="C87" s="419"/>
      <c r="D87" s="419"/>
      <c r="E87" s="504"/>
      <c r="F87" s="398"/>
      <c r="G87" s="398"/>
    </row>
    <row r="88" spans="2:7" ht="14.25" thickBot="1" x14ac:dyDescent="0.2">
      <c r="E88" s="506"/>
    </row>
    <row r="89" spans="2:7" ht="14.25" thickBot="1" x14ac:dyDescent="0.2">
      <c r="B89" s="430" t="s">
        <v>448</v>
      </c>
      <c r="C89" s="432"/>
      <c r="D89" s="432" t="s">
        <v>449</v>
      </c>
      <c r="E89" s="500"/>
      <c r="F89" s="398"/>
      <c r="G89" s="398"/>
    </row>
    <row r="90" spans="2:7" ht="14.25" thickTop="1" x14ac:dyDescent="0.15">
      <c r="B90" s="429"/>
      <c r="C90" s="405"/>
      <c r="D90" s="405"/>
      <c r="E90" s="501"/>
      <c r="F90" s="398"/>
      <c r="G90" s="398"/>
    </row>
    <row r="91" spans="2:7" x14ac:dyDescent="0.15">
      <c r="B91" s="415" t="s">
        <v>4</v>
      </c>
      <c r="C91" s="406"/>
      <c r="D91" s="401" t="s">
        <v>4</v>
      </c>
      <c r="E91" s="502"/>
      <c r="F91" s="398"/>
      <c r="G91" s="398"/>
    </row>
    <row r="92" spans="2:7" x14ac:dyDescent="0.15">
      <c r="B92" s="415" t="s">
        <v>9</v>
      </c>
      <c r="C92" s="406"/>
      <c r="D92" s="401" t="s">
        <v>9</v>
      </c>
      <c r="E92" s="502"/>
      <c r="F92" s="398"/>
      <c r="G92" s="398"/>
    </row>
    <row r="93" spans="2:7" x14ac:dyDescent="0.15">
      <c r="B93" s="415" t="s">
        <v>14</v>
      </c>
      <c r="C93" s="406"/>
      <c r="D93" s="401" t="s">
        <v>14</v>
      </c>
      <c r="E93" s="502"/>
      <c r="F93" s="398"/>
      <c r="G93" s="398"/>
    </row>
    <row r="94" spans="2:7" x14ac:dyDescent="0.15">
      <c r="B94" s="415" t="s">
        <v>20</v>
      </c>
      <c r="C94" s="406"/>
      <c r="D94" s="401" t="s">
        <v>20</v>
      </c>
      <c r="E94" s="502"/>
      <c r="F94" s="398"/>
      <c r="G94" s="398"/>
    </row>
    <row r="95" spans="2:7" x14ac:dyDescent="0.15">
      <c r="B95" s="415" t="s">
        <v>25</v>
      </c>
      <c r="C95" s="406"/>
      <c r="D95" s="401" t="s">
        <v>25</v>
      </c>
      <c r="E95" s="502"/>
      <c r="F95" s="398"/>
      <c r="G95" s="398"/>
    </row>
    <row r="96" spans="2:7" x14ac:dyDescent="0.15">
      <c r="B96" s="415" t="s">
        <v>424</v>
      </c>
      <c r="C96" s="406"/>
      <c r="D96" s="401" t="s">
        <v>426</v>
      </c>
      <c r="E96" s="502"/>
      <c r="F96" s="398"/>
      <c r="G96" s="398"/>
    </row>
    <row r="97" spans="2:5" x14ac:dyDescent="0.15">
      <c r="B97" s="415" t="s">
        <v>427</v>
      </c>
      <c r="C97" s="406"/>
      <c r="D97" s="401" t="s">
        <v>428</v>
      </c>
      <c r="E97" s="502"/>
    </row>
    <row r="98" spans="2:5" x14ac:dyDescent="0.15">
      <c r="B98" s="417" t="s">
        <v>45</v>
      </c>
      <c r="C98" s="406"/>
      <c r="D98" s="402" t="s">
        <v>45</v>
      </c>
      <c r="E98" s="502"/>
    </row>
    <row r="99" spans="2:5" x14ac:dyDescent="0.15">
      <c r="B99" s="417" t="s">
        <v>48</v>
      </c>
      <c r="C99" s="406"/>
      <c r="D99" s="402" t="s">
        <v>51</v>
      </c>
      <c r="E99" s="502"/>
    </row>
    <row r="100" spans="2:5" x14ac:dyDescent="0.15">
      <c r="B100" s="417" t="s">
        <v>51</v>
      </c>
      <c r="C100" s="406"/>
      <c r="D100" s="402" t="s">
        <v>564</v>
      </c>
      <c r="E100" s="502"/>
    </row>
    <row r="101" spans="2:5" x14ac:dyDescent="0.15">
      <c r="B101" s="417" t="s">
        <v>55</v>
      </c>
      <c r="C101" s="404"/>
      <c r="D101" s="402" t="s">
        <v>429</v>
      </c>
      <c r="E101" s="502"/>
    </row>
    <row r="102" spans="2:5" x14ac:dyDescent="0.15">
      <c r="B102" s="417" t="s">
        <v>430</v>
      </c>
      <c r="C102" s="404"/>
      <c r="D102" s="402" t="s">
        <v>431</v>
      </c>
      <c r="E102" s="502"/>
    </row>
    <row r="103" spans="2:5" x14ac:dyDescent="0.15">
      <c r="B103" s="417" t="s">
        <v>437</v>
      </c>
      <c r="C103" s="404"/>
      <c r="D103" s="402" t="s">
        <v>435</v>
      </c>
      <c r="E103" s="502"/>
    </row>
    <row r="104" spans="2:5" x14ac:dyDescent="0.15">
      <c r="B104" s="417" t="s">
        <v>432</v>
      </c>
      <c r="C104" s="404"/>
      <c r="D104" s="404"/>
      <c r="E104" s="502"/>
    </row>
    <row r="105" spans="2:5" x14ac:dyDescent="0.15">
      <c r="B105" s="417" t="s">
        <v>438</v>
      </c>
      <c r="C105" s="404"/>
      <c r="D105" s="404"/>
      <c r="E105" s="502"/>
    </row>
    <row r="106" spans="2:5" x14ac:dyDescent="0.15">
      <c r="B106" s="417" t="s">
        <v>436</v>
      </c>
      <c r="C106" s="404"/>
      <c r="D106" s="404"/>
      <c r="E106" s="503"/>
    </row>
    <row r="107" spans="2:5" x14ac:dyDescent="0.15">
      <c r="B107" s="507"/>
      <c r="C107" s="404"/>
      <c r="D107" s="404"/>
      <c r="E107" s="503"/>
    </row>
    <row r="108" spans="2:5" x14ac:dyDescent="0.15">
      <c r="B108" s="507"/>
      <c r="C108" s="404"/>
      <c r="D108" s="404"/>
      <c r="E108" s="503"/>
    </row>
    <row r="109" spans="2:5" x14ac:dyDescent="0.15">
      <c r="B109" s="507"/>
      <c r="C109" s="404"/>
      <c r="D109" s="404"/>
      <c r="E109" s="503"/>
    </row>
    <row r="110" spans="2:5" x14ac:dyDescent="0.15">
      <c r="B110" s="507"/>
      <c r="C110" s="404"/>
      <c r="D110" s="404"/>
      <c r="E110" s="503"/>
    </row>
    <row r="111" spans="2:5" x14ac:dyDescent="0.15">
      <c r="B111" s="507"/>
      <c r="C111" s="404"/>
      <c r="D111" s="404"/>
      <c r="E111" s="503"/>
    </row>
    <row r="112" spans="2:5" x14ac:dyDescent="0.15">
      <c r="B112" s="507"/>
      <c r="C112" s="404"/>
      <c r="D112" s="404"/>
      <c r="E112" s="503"/>
    </row>
    <row r="113" spans="2:5" x14ac:dyDescent="0.15">
      <c r="B113" s="507"/>
      <c r="C113" s="404"/>
      <c r="D113" s="404"/>
      <c r="E113" s="503"/>
    </row>
    <row r="114" spans="2:5" x14ac:dyDescent="0.15">
      <c r="B114" s="507"/>
      <c r="C114" s="404"/>
      <c r="D114" s="404"/>
      <c r="E114" s="503"/>
    </row>
    <row r="115" spans="2:5" x14ac:dyDescent="0.15">
      <c r="B115" s="507"/>
      <c r="C115" s="404"/>
      <c r="D115" s="404"/>
      <c r="E115" s="503"/>
    </row>
    <row r="116" spans="2:5" ht="14.25" thickBot="1" x14ac:dyDescent="0.2">
      <c r="B116" s="508"/>
      <c r="C116" s="419"/>
      <c r="D116" s="419"/>
      <c r="E116" s="504"/>
    </row>
    <row r="117" spans="2:5" ht="14.25" thickBot="1" x14ac:dyDescent="0.2">
      <c r="E117" s="506"/>
    </row>
    <row r="118" spans="2:5" ht="14.25" thickBot="1" x14ac:dyDescent="0.2">
      <c r="B118" s="430" t="s">
        <v>450</v>
      </c>
      <c r="C118" s="432"/>
      <c r="D118" s="432" t="s">
        <v>451</v>
      </c>
      <c r="E118" s="500"/>
    </row>
    <row r="119" spans="2:5" ht="14.25" thickTop="1" x14ac:dyDescent="0.15">
      <c r="B119" s="429"/>
      <c r="C119" s="405"/>
      <c r="D119" s="405"/>
      <c r="E119" s="501"/>
    </row>
    <row r="120" spans="2:5" x14ac:dyDescent="0.15">
      <c r="B120" s="415" t="s">
        <v>601</v>
      </c>
      <c r="C120" s="406"/>
      <c r="D120" s="401" t="s">
        <v>28</v>
      </c>
      <c r="E120" s="502"/>
    </row>
    <row r="121" spans="2:5" x14ac:dyDescent="0.15">
      <c r="B121" s="415" t="s">
        <v>31</v>
      </c>
      <c r="C121" s="406"/>
      <c r="D121" s="401" t="s">
        <v>31</v>
      </c>
      <c r="E121" s="502"/>
    </row>
    <row r="122" spans="2:5" x14ac:dyDescent="0.15">
      <c r="B122" s="415" t="s">
        <v>88</v>
      </c>
      <c r="C122" s="406"/>
      <c r="D122" s="401" t="s">
        <v>88</v>
      </c>
      <c r="E122" s="502"/>
    </row>
    <row r="123" spans="2:5" x14ac:dyDescent="0.15">
      <c r="B123" s="415" t="s">
        <v>602</v>
      </c>
      <c r="C123" s="406"/>
      <c r="D123" s="401" t="s">
        <v>97</v>
      </c>
      <c r="E123" s="502"/>
    </row>
    <row r="124" spans="2:5" x14ac:dyDescent="0.15">
      <c r="B124" s="415" t="s">
        <v>603</v>
      </c>
      <c r="C124" s="406"/>
      <c r="D124" s="401" t="s">
        <v>603</v>
      </c>
      <c r="E124" s="502"/>
    </row>
    <row r="125" spans="2:5" x14ac:dyDescent="0.15">
      <c r="B125" s="511"/>
      <c r="C125" s="406"/>
      <c r="D125" s="406"/>
      <c r="E125" s="502"/>
    </row>
    <row r="126" spans="2:5" x14ac:dyDescent="0.15">
      <c r="B126" s="511"/>
      <c r="C126" s="406"/>
      <c r="D126" s="406"/>
      <c r="E126" s="502"/>
    </row>
    <row r="127" spans="2:5" ht="14.25" thickBot="1" x14ac:dyDescent="0.2">
      <c r="B127" s="512"/>
      <c r="C127" s="513"/>
      <c r="D127" s="513"/>
      <c r="E127" s="505"/>
    </row>
    <row r="128" spans="2:5" ht="14.25" thickBot="1" x14ac:dyDescent="0.2"/>
    <row r="129" spans="2:5" ht="14.25" thickBot="1" x14ac:dyDescent="0.2">
      <c r="B129" s="430" t="s">
        <v>256</v>
      </c>
      <c r="C129" s="431"/>
      <c r="D129" s="432" t="s">
        <v>257</v>
      </c>
      <c r="E129" s="433"/>
    </row>
    <row r="130" spans="2:5" ht="14.25" thickTop="1" x14ac:dyDescent="0.15">
      <c r="B130" s="429"/>
      <c r="C130" s="423"/>
      <c r="D130" s="405"/>
      <c r="E130" s="424"/>
    </row>
    <row r="131" spans="2:5" x14ac:dyDescent="0.15">
      <c r="B131" s="415" t="s">
        <v>237</v>
      </c>
      <c r="C131" s="425"/>
      <c r="D131" s="401" t="s">
        <v>39</v>
      </c>
      <c r="E131" s="426"/>
    </row>
    <row r="132" spans="2:5" ht="14.25" thickBot="1" x14ac:dyDescent="0.2">
      <c r="B132" s="421" t="s">
        <v>240</v>
      </c>
      <c r="C132" s="427"/>
      <c r="D132" s="422" t="s">
        <v>42</v>
      </c>
      <c r="E132" s="428"/>
    </row>
  </sheetData>
  <sheetProtection algorithmName="SHA-512" hashValue="g2/sdXJDtHfIsDDdXwLjFypZqmvP0rZyZirQ0JYn6L/0j6UfBPBN8W1bUIR29c3QioX1AGNha12WpRglZyGuPA==" saltValue="YLBcJ/KPpPfz/21VFwumN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申込方法</vt:lpstr>
      <vt:lpstr>総括申込</vt:lpstr>
      <vt:lpstr>第1回記録会-男子</vt:lpstr>
      <vt:lpstr>第1回記録会-女子</vt:lpstr>
      <vt:lpstr>第1回記録会-ﾘﾚｰ</vt:lpstr>
      <vt:lpstr>コード表</vt:lpstr>
      <vt:lpstr>_1記録会女子</vt:lpstr>
      <vt:lpstr>_1記録会男子</vt:lpstr>
      <vt:lpstr>_2記録会女子</vt:lpstr>
      <vt:lpstr>_2記録会男子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2021-02-12T05:39:33Z</cp:lastPrinted>
  <dcterms:created xsi:type="dcterms:W3CDTF">2015-12-14T07:46:01Z</dcterms:created>
  <dcterms:modified xsi:type="dcterms:W3CDTF">2021-02-22T09:20:52Z</dcterms:modified>
</cp:coreProperties>
</file>